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0" yWindow="0" windowWidth="25020" windowHeight="17460" tabRatio="500"/>
  </bookViews>
  <sheets>
    <sheet name="Workshop Input" sheetId="1" r:id="rId1"/>
  </sheets>
  <definedNames>
    <definedName name="_xlnm._FilterDatabase" localSheetId="0" hidden="1">'Workshop Input'!$A$2:$E$143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I50" i="1"/>
  <c r="H26" i="1"/>
  <c r="I26" i="1"/>
  <c r="J26" i="1"/>
  <c r="H27" i="1"/>
  <c r="I27" i="1"/>
  <c r="J27" i="1"/>
  <c r="I21" i="1"/>
  <c r="I23" i="1"/>
  <c r="I22" i="1"/>
  <c r="I24" i="1"/>
  <c r="I25" i="1"/>
  <c r="I20" i="1"/>
  <c r="I29" i="1"/>
  <c r="I28" i="1"/>
  <c r="H21" i="1"/>
  <c r="H23" i="1"/>
  <c r="H22" i="1"/>
  <c r="H24" i="1"/>
  <c r="H25" i="1"/>
  <c r="H20" i="1"/>
  <c r="H29" i="1"/>
  <c r="H28" i="1"/>
  <c r="H49" i="1"/>
  <c r="I49" i="1"/>
  <c r="H46" i="1"/>
  <c r="H52" i="1"/>
  <c r="H44" i="1"/>
  <c r="I46" i="1"/>
  <c r="I52" i="1"/>
  <c r="I44" i="1"/>
  <c r="H51" i="1"/>
  <c r="I51" i="1"/>
  <c r="H43" i="1"/>
  <c r="I43" i="1"/>
  <c r="H35" i="1"/>
  <c r="I35" i="1"/>
  <c r="H53" i="1"/>
  <c r="I53" i="1"/>
  <c r="H40" i="1"/>
  <c r="I40" i="1"/>
  <c r="H48" i="1"/>
  <c r="I48" i="1"/>
  <c r="H47" i="1"/>
  <c r="I47" i="1"/>
  <c r="I37" i="1"/>
  <c r="I34" i="1"/>
  <c r="I41" i="1"/>
  <c r="I38" i="1"/>
  <c r="I39" i="1"/>
  <c r="I45" i="1"/>
  <c r="I36" i="1"/>
  <c r="I42" i="1"/>
  <c r="D144" i="1"/>
  <c r="E144" i="1"/>
  <c r="H37" i="1"/>
  <c r="H34" i="1"/>
  <c r="H41" i="1"/>
  <c r="H38" i="1"/>
  <c r="H39" i="1"/>
  <c r="H45" i="1"/>
  <c r="H36" i="1"/>
  <c r="H42" i="1"/>
  <c r="I54" i="1"/>
  <c r="H30" i="1"/>
  <c r="I30" i="1"/>
  <c r="J24" i="1"/>
  <c r="J22" i="1"/>
  <c r="J21" i="1"/>
  <c r="J25" i="1"/>
  <c r="J20" i="1"/>
  <c r="J28" i="1"/>
  <c r="J23" i="1"/>
  <c r="J29" i="1"/>
</calcChain>
</file>

<file path=xl/sharedStrings.xml><?xml version="1.0" encoding="utf-8"?>
<sst xmlns="http://schemas.openxmlformats.org/spreadsheetml/2006/main" count="473" uniqueCount="216">
  <si>
    <t>Move to SE corner</t>
  </si>
  <si>
    <t>Picnic tables</t>
  </si>
  <si>
    <t>Community Garden</t>
  </si>
  <si>
    <t>Expanded Pavilion/Covered Picnic Area/Gazebo</t>
  </si>
  <si>
    <t>Grills/BBQ Areas</t>
  </si>
  <si>
    <t>Various picnic spots/blanket area</t>
  </si>
  <si>
    <t>Picnic benches and tables on swivels and casters -  rearrangeable into different groupings, but not movable/stealable</t>
  </si>
  <si>
    <t>Gardening classes</t>
  </si>
  <si>
    <t>Wifi</t>
  </si>
  <si>
    <t>Space for events</t>
  </si>
  <si>
    <t>Center for gatherings</t>
  </si>
  <si>
    <t>Amphitheatre</t>
  </si>
  <si>
    <t>Outdoor music space/bandshell</t>
  </si>
  <si>
    <t>Parking for amphitheatre</t>
  </si>
  <si>
    <t>Food truck parking (on tennis court?  Near amphitheatre?)</t>
  </si>
  <si>
    <t>More benches in picnic area</t>
  </si>
  <si>
    <t>Neighborhood events/activities: around gazebo, environmental, kids</t>
  </si>
  <si>
    <t>Rubberized</t>
  </si>
  <si>
    <t>No tires</t>
  </si>
  <si>
    <t>No sand or spreadable material</t>
  </si>
  <si>
    <t>Swings</t>
  </si>
  <si>
    <t>ADA-accessible</t>
  </si>
  <si>
    <t>Bigger</t>
  </si>
  <si>
    <t>Raise grade</t>
  </si>
  <si>
    <t>Relocate (too far in park)</t>
  </si>
  <si>
    <t>Update with easy access</t>
  </si>
  <si>
    <t>Keep park accessible to all neighbor kids, incl. north of park</t>
  </si>
  <si>
    <t>Wood playground</t>
  </si>
  <si>
    <t>Mini playground for various ages in various spots</t>
  </si>
  <si>
    <t>Big and little kids play equipment</t>
  </si>
  <si>
    <t>Safe for little kids</t>
  </si>
  <si>
    <t>Water table &amp; sand box</t>
  </si>
  <si>
    <t>Sensory play for handicap or autistic children</t>
  </si>
  <si>
    <t>Pool</t>
  </si>
  <si>
    <t>Updated equipment</t>
  </si>
  <si>
    <t>More childrens' toys</t>
  </si>
  <si>
    <t>Bigger pool</t>
  </si>
  <si>
    <t>Rockclimbing</t>
  </si>
  <si>
    <t>Benches for parents</t>
  </si>
  <si>
    <t>Expand picnic area and cluster together</t>
  </si>
  <si>
    <t>Splashpark and interactive water play (free, like at Stinson Park)</t>
  </si>
  <si>
    <t>Improve NE corner and give it a purpose</t>
  </si>
  <si>
    <t>keep trees but clean and maintain</t>
  </si>
  <si>
    <t>path through ravine</t>
  </si>
  <si>
    <t>don't close of NE access with water collection</t>
  </si>
  <si>
    <t>remove invasive vegetation</t>
  </si>
  <si>
    <t>benches along trails in NE corner</t>
  </si>
  <si>
    <t>dog park ravine access</t>
  </si>
  <si>
    <t>increase foot traffic</t>
  </si>
  <si>
    <t>path on woolworth between 30th Ave &amp; 31st</t>
  </si>
  <si>
    <t>skate park</t>
  </si>
  <si>
    <t>devil slide</t>
  </si>
  <si>
    <t>restore historical "carriage path" to draw attention to historical features</t>
  </si>
  <si>
    <t>landscaping and gardens</t>
  </si>
  <si>
    <t>water feature</t>
  </si>
  <si>
    <t>clean out ravine</t>
  </si>
  <si>
    <t>amphitheatre/concert space with stage, power, lawn seating</t>
  </si>
  <si>
    <t>NE corner with water feature &amp; nature trail</t>
  </si>
  <si>
    <t>tranquility</t>
  </si>
  <si>
    <t>conserve habitat/old trees in NE corner</t>
  </si>
  <si>
    <t>clear trees but not all/strategic pruning &amp; trimming</t>
  </si>
  <si>
    <t>clean and maintain NE corner</t>
  </si>
  <si>
    <t>more seating</t>
  </si>
  <si>
    <t>seating along paths</t>
  </si>
  <si>
    <t>hammocks</t>
  </si>
  <si>
    <t>updated or repaved paths</t>
  </si>
  <si>
    <t>replace concrete</t>
  </si>
  <si>
    <t>widen, level, and resurface for strollers and runners</t>
  </si>
  <si>
    <t>rubber surface (forgiving &amp; durable)</t>
  </si>
  <si>
    <t>stroller friendly (fix broken steps)</t>
  </si>
  <si>
    <t>improved walkways and entrances</t>
  </si>
  <si>
    <t>diverse path surfances</t>
  </si>
  <si>
    <t>keep trail up big hill from pavilion to 32nd</t>
  </si>
  <si>
    <t>open up access from all sides for all transit types</t>
  </si>
  <si>
    <t>fix SW corner stairs and create path</t>
  </si>
  <si>
    <t>connect SW corner to NE with trail</t>
  </si>
  <si>
    <t>less scary entrance from east (remove stairs)</t>
  </si>
  <si>
    <t>walking trail from corners into park (with landscaping)</t>
  </si>
  <si>
    <t>improve and add paths on north side</t>
  </si>
  <si>
    <t>exterior sidewalks fixed/more accessible</t>
  </si>
  <si>
    <t>more entrances from SE</t>
  </si>
  <si>
    <t>make NE corner a notable entrance for Ford neighborhood</t>
  </si>
  <si>
    <t>nicer walkways around outside and throughout park</t>
  </si>
  <si>
    <t>mark distances on paths</t>
  </si>
  <si>
    <t>walking/jogging loop</t>
  </si>
  <si>
    <t>blue light stations and light on marked paths</t>
  </si>
  <si>
    <t>night lighting in NE corner/ravine</t>
  </si>
  <si>
    <t>limit roads and parking</t>
  </si>
  <si>
    <t>push parking and traffic to exterior</t>
  </si>
  <si>
    <t>create pedestrian walkways along roads (narrow road, separate bike/ped lane)</t>
  </si>
  <si>
    <t>historical signage</t>
  </si>
  <si>
    <t>directional signage</t>
  </si>
  <si>
    <t>more paths across, around, into park, connecting all activities</t>
  </si>
  <si>
    <t>drinking fountain</t>
  </si>
  <si>
    <t>all park trail (continuous loop and point-to-point, connecting attractions)</t>
  </si>
  <si>
    <t>cyclocross path</t>
  </si>
  <si>
    <t>bike racks</t>
  </si>
  <si>
    <t>Outdoor fitness stations/equipment (throughout park, pull up bars, step system)</t>
  </si>
  <si>
    <t>accessible</t>
  </si>
  <si>
    <t>nets</t>
  </si>
  <si>
    <t>larger, level soccer field</t>
  </si>
  <si>
    <t>general improve</t>
  </si>
  <si>
    <t>improve + lighting</t>
  </si>
  <si>
    <t>solar panel LED flooring to change setup of sport</t>
  </si>
  <si>
    <t>fenced in soccer</t>
  </si>
  <si>
    <t>retractable net</t>
  </si>
  <si>
    <t>benches and seating for spectators</t>
  </si>
  <si>
    <t>ice skating/hot houses/sledding</t>
  </si>
  <si>
    <t>improve existing facilities</t>
  </si>
  <si>
    <t>full court</t>
  </si>
  <si>
    <t>remove (underused, gathers water)</t>
  </si>
  <si>
    <t>keep and improve (with grading and seating)</t>
  </si>
  <si>
    <t>lower prices for indoor tennis</t>
  </si>
  <si>
    <t>replace mini pool with splashground</t>
  </si>
  <si>
    <t>add fish</t>
  </si>
  <si>
    <t>connect dog park to other features via paths</t>
  </si>
  <si>
    <t>clean out underbrush</t>
  </si>
  <si>
    <t>enhance dog park or open to ravine with stream and trail</t>
  </si>
  <si>
    <t>water access (landscaped stream)</t>
  </si>
  <si>
    <t>maintain and rotate</t>
  </si>
  <si>
    <t>expand</t>
  </si>
  <si>
    <t>shade &amp; furniture</t>
  </si>
  <si>
    <t>tables for kids</t>
  </si>
  <si>
    <t>waterless</t>
  </si>
  <si>
    <t>water fountains</t>
  </si>
  <si>
    <t>add one well-lit, central bathroom with water access</t>
  </si>
  <si>
    <t>update lighting</t>
  </si>
  <si>
    <t>scary ravine: terrace, nature path, lighting, benches</t>
  </si>
  <si>
    <t>covered trash &amp; recycling cans near picnic areas, parking lot, along path</t>
  </si>
  <si>
    <t>trash cleanup/maintenance</t>
  </si>
  <si>
    <t>lagoon clean</t>
  </si>
  <si>
    <t>anti-littering signage</t>
  </si>
  <si>
    <t>more landscaping and gardens</t>
  </si>
  <si>
    <t>interactive public art</t>
  </si>
  <si>
    <t>preserve</t>
  </si>
  <si>
    <t>YES Community Garden</t>
  </si>
  <si>
    <t>NO Community Garden</t>
  </si>
  <si>
    <t>public space/access</t>
  </si>
  <si>
    <t>Theme</t>
  </si>
  <si>
    <t>Picnicking</t>
  </si>
  <si>
    <t>Activities</t>
  </si>
  <si>
    <t>Amenities</t>
  </si>
  <si>
    <t>Community Space</t>
  </si>
  <si>
    <t>Play Area</t>
  </si>
  <si>
    <t>NE Corner &amp; Trail</t>
  </si>
  <si>
    <t>Paths &amp; Entrances</t>
  </si>
  <si>
    <t>Seating</t>
  </si>
  <si>
    <t>Path Surfaces</t>
  </si>
  <si>
    <t>Entrances &amp; Path System</t>
  </si>
  <si>
    <t>Entrances &amp; Path System; Fitness</t>
  </si>
  <si>
    <t>Lighting</t>
  </si>
  <si>
    <t>Parking/Traffic</t>
  </si>
  <si>
    <t>Community Space; Parking/Traffic</t>
  </si>
  <si>
    <t>Signage</t>
  </si>
  <si>
    <t>Bikes</t>
  </si>
  <si>
    <t>Fitness</t>
  </si>
  <si>
    <t>Soccer</t>
  </si>
  <si>
    <t xml:space="preserve">Tennis </t>
  </si>
  <si>
    <t>Basketball</t>
  </si>
  <si>
    <t>Baseball</t>
  </si>
  <si>
    <t>Frisbee</t>
  </si>
  <si>
    <t>Yoga/zumba in the park</t>
  </si>
  <si>
    <t>Winter</t>
  </si>
  <si>
    <t>Sports &amp; Fitness</t>
  </si>
  <si>
    <t>Dog Friendliness</t>
  </si>
  <si>
    <t>Water Feature</t>
  </si>
  <si>
    <t>Dog Park</t>
  </si>
  <si>
    <t>Dog Stuff</t>
  </si>
  <si>
    <t>Landscaping</t>
  </si>
  <si>
    <t>Public Art</t>
  </si>
  <si>
    <t>History</t>
  </si>
  <si>
    <t>Greenhouse</t>
  </si>
  <si>
    <t>Aesthetics</t>
  </si>
  <si>
    <t>Fountain</t>
  </si>
  <si>
    <t>Trash/Maintenance</t>
  </si>
  <si>
    <t>Bathrooms</t>
  </si>
  <si>
    <t>Playground Characteristics</t>
  </si>
  <si>
    <t>Community Space; NE Corner Features</t>
  </si>
  <si>
    <t>Playground Components</t>
  </si>
  <si>
    <t>Playground Components; Seating</t>
  </si>
  <si>
    <t>Playground Components; Water Feature</t>
  </si>
  <si>
    <t>NE Corner Features</t>
  </si>
  <si>
    <t>Playground Components; NE Corner Features</t>
  </si>
  <si>
    <t>Dog Park; NE Corner Features</t>
  </si>
  <si>
    <t>History; NE Corner Features</t>
  </si>
  <si>
    <t>Landscaping; NE Corner Features</t>
  </si>
  <si>
    <t>Paths &amp; Entrances; NE Corner Features</t>
  </si>
  <si>
    <t>Seating; NE Corner Features</t>
  </si>
  <si>
    <t>Water Feature; NE Corner Features</t>
  </si>
  <si>
    <t>Playground Flooring</t>
  </si>
  <si>
    <t>General Fitness Improvements</t>
  </si>
  <si>
    <t>NE Corner Goals</t>
  </si>
  <si>
    <t>NE Corner Maintenance</t>
  </si>
  <si>
    <t>Playground Site</t>
  </si>
  <si>
    <t>Station</t>
  </si>
  <si>
    <t>Est # of Visitors</t>
  </si>
  <si>
    <t>Votes</t>
  </si>
  <si>
    <t>Total</t>
  </si>
  <si>
    <t>NE Corner</t>
  </si>
  <si>
    <t>NE Corner &amp; Trail; Dog Stuff</t>
  </si>
  <si>
    <t>Paths &amp; Entrances; Sports &amp; Fitness</t>
  </si>
  <si>
    <t>disc golf course</t>
  </si>
  <si>
    <t>NE Corner &amp; Trail; Aesthetics</t>
  </si>
  <si>
    <t>NE Corner &amp; Trail; Paths &amp; Entrances</t>
  </si>
  <si>
    <t>NE Corner &amp; Trail; Play Area</t>
  </si>
  <si>
    <t>Water Feature; Dog Park</t>
  </si>
  <si>
    <t>Submissions</t>
  </si>
  <si>
    <t>Workshop Setup</t>
  </si>
  <si>
    <t>Specific Desires</t>
  </si>
  <si>
    <r>
      <t xml:space="preserve">Specific Desires Receiving the Most Votes
</t>
    </r>
    <r>
      <rPr>
        <i/>
        <sz val="12"/>
        <color rgb="FF000000"/>
        <rFont val="Arial"/>
      </rPr>
      <t>(Sort by Votes)</t>
    </r>
  </si>
  <si>
    <r>
      <t xml:space="preserve">Groups of 5-8 work together to discuss their needs and priorities for the park.  </t>
    </r>
    <r>
      <rPr>
        <b/>
        <u/>
        <sz val="11"/>
        <color rgb="FF000000"/>
        <rFont val="Arial"/>
      </rPr>
      <t>Each specific desire is written on a single square of paper and discussed with the group</t>
    </r>
    <r>
      <rPr>
        <b/>
        <sz val="11"/>
        <color rgb="FF000000"/>
        <rFont val="Arial"/>
      </rPr>
      <t>.</t>
    </r>
    <r>
      <rPr>
        <sz val="11"/>
        <color rgb="FF000000"/>
        <rFont val="Arial"/>
      </rPr>
      <t xml:space="preserve">  An example of an idea might be: "widen and smooth paths to accommodate strollers."
Later, these squares are moved to one of 8 stations positioned around the room. </t>
    </r>
    <r>
      <rPr>
        <b/>
        <sz val="11"/>
        <color rgb="FF000000"/>
        <rFont val="Arial"/>
      </rPr>
      <t xml:space="preserve"> </t>
    </r>
    <r>
      <rPr>
        <b/>
        <u/>
        <sz val="11"/>
        <color rgb="FF000000"/>
        <rFont val="Arial"/>
      </rPr>
      <t>Each station represents a posslble renovation focus</t>
    </r>
    <r>
      <rPr>
        <sz val="11"/>
        <color rgb="FF000000"/>
        <rFont val="Arial"/>
      </rPr>
      <t xml:space="preserve"> that was identified before the event through written input.  An example station might be "Paths &amp; Entrances."  
Several groups might </t>
    </r>
    <r>
      <rPr>
        <b/>
        <u/>
        <sz val="11"/>
        <color rgb="FF000000"/>
        <rFont val="Arial"/>
      </rPr>
      <t>submit related or very similar ideas,</t>
    </r>
    <r>
      <rPr>
        <sz val="11"/>
        <color rgb="FF000000"/>
        <rFont val="Arial"/>
      </rPr>
      <t xml:space="preserve"> so at the station, the squares from all the different groups are organized into </t>
    </r>
    <r>
      <rPr>
        <b/>
        <u/>
        <sz val="11"/>
        <color rgb="FF000000"/>
        <rFont val="Arial"/>
      </rPr>
      <t>clusters of similar themes.</t>
    </r>
    <r>
      <rPr>
        <sz val="11"/>
        <color rgb="FF000000"/>
        <rFont val="Arial"/>
      </rPr>
      <t xml:space="preserve">  An example theme might be "Path Specs."  
Participants are given </t>
    </r>
    <r>
      <rPr>
        <b/>
        <u/>
        <sz val="11"/>
        <color rgb="FF000000"/>
        <rFont val="Arial"/>
      </rPr>
      <t>5 stickers at each station to vote</t>
    </r>
    <r>
      <rPr>
        <sz val="11"/>
        <color rgb="FF000000"/>
        <rFont val="Arial"/>
      </rPr>
      <t xml:space="preserve"> for their priorities.  They receive 5 new stickers at each station and may distribute their votes in any way.
</t>
    </r>
  </si>
  <si>
    <t>Stations Receiving the Most Attention During the Workshop</t>
  </si>
  <si>
    <t>NE Corner &amp; Trail; Community Space</t>
  </si>
  <si>
    <t>Playground</t>
  </si>
  <si>
    <t>Path</t>
  </si>
  <si>
    <t>Top 20 Themes Receiving the Most Attention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</si>
</sst>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0"/>
      <name val="Arial"/>
    </font>
    <font>
      <b/>
      <sz val="14"/>
      <color rgb="FF000000"/>
      <name val="Arial"/>
    </font>
    <font>
      <i/>
      <sz val="12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u/>
      <sz val="11"/>
      <color rgb="FF000000"/>
      <name val="Arial"/>
    </font>
    <font>
      <b/>
      <sz val="12"/>
      <color rgb="FF000000"/>
      <name val="Arial"/>
    </font>
    <font>
      <sz val="10"/>
      <color theme="1" tint="0.34998626667073579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Border="1" applyAlignment="1"/>
    <xf numFmtId="0" fontId="0" fillId="0" borderId="0" xfId="0" applyNumberFormat="1" applyFont="1" applyBorder="1" applyAlignment="1"/>
    <xf numFmtId="0" fontId="4" fillId="0" borderId="0" xfId="0" applyFont="1" applyAlignment="1"/>
    <xf numFmtId="0" fontId="7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1" fontId="0" fillId="0" borderId="0" xfId="0" applyNumberFormat="1" applyFont="1" applyBorder="1" applyAlignme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1" fontId="0" fillId="0" borderId="0" xfId="0" applyNumberFormat="1" applyFont="1" applyFill="1" applyBorder="1" applyAlignment="1"/>
    <xf numFmtId="0" fontId="11" fillId="0" borderId="0" xfId="0" applyFont="1" applyAlignment="1"/>
  </cellXfs>
  <cellStyles count="1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34998626667073579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34998626667073579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E144" totalsRowCount="1" headerRowDxfId="18">
  <autoFilter ref="A2:E143"/>
  <sortState ref="A3:E143">
    <sortCondition descending="1" ref="E2:E143"/>
  </sortState>
  <tableColumns count="5">
    <tableColumn id="1" name="Station" totalsRowLabel="Total" dataDxfId="3" totalsRowDxfId="2"/>
    <tableColumn id="2" name="Theme" dataDxfId="1" totalsRowDxfId="0"/>
    <tableColumn id="3" name="Specific Desires" totalsRowDxfId="13"/>
    <tableColumn id="4" name="Submissions" totalsRowFunction="sum"/>
    <tableColumn id="5" name="Votes" totalsRowFunction="sum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19:J30" totalsRowCount="1" tableBorderDxfId="14">
  <autoFilter ref="G19:J29"/>
  <sortState ref="G20:J29">
    <sortCondition descending="1" ref="I19:I29"/>
  </sortState>
  <tableColumns count="4">
    <tableColumn id="1" name="Station" totalsRowLabel="Total" totalsRowDxfId="12"/>
    <tableColumn id="2" name="Submissions" totalsRowFunction="sum" dataDxfId="17" totalsRowDxfId="11">
      <calculatedColumnFormula>SUMIF(Table1[Station],"*"&amp;Table3[Station]&amp;"*",Table1[Submissions])</calculatedColumnFormula>
    </tableColumn>
    <tableColumn id="3" name="Votes" totalsRowFunction="sum" dataDxfId="16" totalsRowDxfId="10">
      <calculatedColumnFormula>SUMIF(Table1[Station],"*"&amp;Table3[Station]&amp;"*",Table1[Votes])</calculatedColumnFormula>
    </tableColumn>
    <tableColumn id="4" name="Est # of Visitors" dataDxfId="15" totalsRowDxfId="9">
      <calculatedColumnFormula>Table3[[#This Row],[Votes]]/5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G33:I54" totalsRowCount="1">
  <autoFilter ref="G33:I53"/>
  <sortState ref="G34:I56">
    <sortCondition descending="1" ref="I33:I56"/>
  </sortState>
  <tableColumns count="3">
    <tableColumn id="1" name="Theme" totalsRowLabel="Total" totalsRowDxfId="8"/>
    <tableColumn id="2" name="Submissions" dataDxfId="7" totalsRowDxfId="6">
      <calculatedColumnFormula>SUMIF(Table1[Theme],"*"&amp;Table4[Theme]&amp;"*",Table1[Submissions])</calculatedColumnFormula>
    </tableColumn>
    <tableColumn id="3" name="Votes" totalsRowFunction="count" dataDxfId="5" totalsRowDxfId="4">
      <calculatedColumnFormula>SUMIF(Table1[Theme],"*"&amp;Table4[Theme]&amp;"*",Table1[Votes])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workbookViewId="0">
      <selection activeCell="A2" sqref="A2:B2"/>
    </sheetView>
  </sheetViews>
  <sheetFormatPr baseColWidth="10" defaultColWidth="14.5" defaultRowHeight="15.75" customHeight="1" x14ac:dyDescent="0"/>
  <cols>
    <col min="1" max="1" width="19.83203125" style="31" customWidth="1"/>
    <col min="2" max="2" width="23.1640625" style="31" customWidth="1"/>
    <col min="3" max="3" width="50.33203125" style="1" customWidth="1"/>
    <col min="4" max="4" width="12" customWidth="1"/>
    <col min="5" max="5" width="8.83203125" customWidth="1"/>
    <col min="7" max="7" width="19.33203125" customWidth="1"/>
    <col min="8" max="10" width="14.1640625" customWidth="1"/>
  </cols>
  <sheetData>
    <row r="1" spans="1:10" ht="39" customHeight="1" thickBot="1">
      <c r="A1" s="14" t="s">
        <v>209</v>
      </c>
      <c r="B1" s="15"/>
      <c r="C1" s="15"/>
      <c r="D1" s="15"/>
      <c r="E1" s="16"/>
      <c r="G1" s="6" t="s">
        <v>207</v>
      </c>
      <c r="H1" s="7"/>
      <c r="I1" s="7"/>
      <c r="J1" s="8"/>
    </row>
    <row r="2" spans="1:10" s="1" customFormat="1" ht="15.75" customHeight="1">
      <c r="A2" s="4" t="s">
        <v>194</v>
      </c>
      <c r="B2" s="4" t="s">
        <v>138</v>
      </c>
      <c r="C2" s="1" t="s">
        <v>208</v>
      </c>
      <c r="D2" s="1" t="s">
        <v>206</v>
      </c>
      <c r="E2" s="1" t="s">
        <v>196</v>
      </c>
      <c r="G2" s="9" t="s">
        <v>210</v>
      </c>
      <c r="H2" s="5"/>
      <c r="I2" s="5"/>
      <c r="J2" s="10"/>
    </row>
    <row r="3" spans="1:10" ht="15.75" customHeight="1">
      <c r="A3" s="31" t="s">
        <v>212</v>
      </c>
      <c r="B3" s="31" t="s">
        <v>177</v>
      </c>
      <c r="C3" s="1" t="s">
        <v>56</v>
      </c>
      <c r="D3">
        <v>5</v>
      </c>
      <c r="E3">
        <v>37</v>
      </c>
      <c r="G3" s="9"/>
      <c r="H3" s="5"/>
      <c r="I3" s="5"/>
      <c r="J3" s="10"/>
    </row>
    <row r="4" spans="1:10" ht="15.75" customHeight="1">
      <c r="A4" s="31" t="s">
        <v>172</v>
      </c>
      <c r="B4" s="31" t="s">
        <v>153</v>
      </c>
      <c r="C4" s="1" t="s">
        <v>90</v>
      </c>
      <c r="D4">
        <v>3</v>
      </c>
      <c r="E4">
        <v>34</v>
      </c>
      <c r="G4" s="9"/>
      <c r="H4" s="5"/>
      <c r="I4" s="5"/>
      <c r="J4" s="10"/>
    </row>
    <row r="5" spans="1:10" ht="15.75" customHeight="1">
      <c r="A5" s="31" t="s">
        <v>175</v>
      </c>
      <c r="B5" s="31" t="s">
        <v>175</v>
      </c>
      <c r="C5" s="1" t="s">
        <v>125</v>
      </c>
      <c r="D5">
        <v>8</v>
      </c>
      <c r="E5">
        <v>33</v>
      </c>
      <c r="G5" s="9"/>
      <c r="H5" s="5"/>
      <c r="I5" s="5"/>
      <c r="J5" s="10"/>
    </row>
    <row r="6" spans="1:10" ht="15.75" customHeight="1">
      <c r="A6" s="31" t="s">
        <v>174</v>
      </c>
      <c r="B6" s="31" t="s">
        <v>174</v>
      </c>
      <c r="C6" s="1" t="s">
        <v>128</v>
      </c>
      <c r="D6">
        <v>5</v>
      </c>
      <c r="E6">
        <v>26</v>
      </c>
      <c r="G6" s="9"/>
      <c r="H6" s="5"/>
      <c r="I6" s="5"/>
      <c r="J6" s="10"/>
    </row>
    <row r="7" spans="1:10" ht="15.75" customHeight="1">
      <c r="A7" s="31" t="s">
        <v>172</v>
      </c>
      <c r="B7" s="31" t="s">
        <v>168</v>
      </c>
      <c r="C7" s="1" t="s">
        <v>132</v>
      </c>
      <c r="D7">
        <v>7</v>
      </c>
      <c r="E7">
        <v>22</v>
      </c>
      <c r="G7" s="9"/>
      <c r="H7" s="5"/>
      <c r="I7" s="5"/>
      <c r="J7" s="10"/>
    </row>
    <row r="8" spans="1:10" ht="15.75" customHeight="1">
      <c r="A8" s="31" t="s">
        <v>163</v>
      </c>
      <c r="B8" s="31" t="s">
        <v>160</v>
      </c>
      <c r="C8" s="1" t="s">
        <v>201</v>
      </c>
      <c r="D8">
        <v>5</v>
      </c>
      <c r="E8">
        <v>15</v>
      </c>
      <c r="G8" s="9"/>
      <c r="H8" s="5"/>
      <c r="I8" s="5"/>
      <c r="J8" s="10"/>
    </row>
    <row r="9" spans="1:10" ht="15.75" customHeight="1">
      <c r="A9" s="31" t="s">
        <v>172</v>
      </c>
      <c r="B9" s="31" t="s">
        <v>169</v>
      </c>
      <c r="C9" s="1" t="s">
        <v>133</v>
      </c>
      <c r="D9">
        <v>4</v>
      </c>
      <c r="E9">
        <v>14</v>
      </c>
      <c r="G9" s="9"/>
      <c r="H9" s="5"/>
      <c r="I9" s="5"/>
      <c r="J9" s="10"/>
    </row>
    <row r="10" spans="1:10" ht="15.75" customHeight="1">
      <c r="A10" s="31" t="s">
        <v>150</v>
      </c>
      <c r="B10" s="31" t="s">
        <v>150</v>
      </c>
      <c r="C10" s="1" t="s">
        <v>126</v>
      </c>
      <c r="D10">
        <v>4</v>
      </c>
      <c r="E10">
        <v>12</v>
      </c>
      <c r="G10" s="9"/>
      <c r="H10" s="5"/>
      <c r="I10" s="5"/>
      <c r="J10" s="10"/>
    </row>
    <row r="11" spans="1:10" ht="15.75" customHeight="1">
      <c r="A11" s="31" t="s">
        <v>150</v>
      </c>
      <c r="B11" s="31" t="s">
        <v>150</v>
      </c>
      <c r="C11" s="1" t="s">
        <v>127</v>
      </c>
      <c r="D11">
        <v>1</v>
      </c>
      <c r="E11">
        <v>12</v>
      </c>
      <c r="G11" s="9"/>
      <c r="H11" s="5"/>
      <c r="I11" s="5"/>
      <c r="J11" s="10"/>
    </row>
    <row r="12" spans="1:10" ht="15.75" customHeight="1">
      <c r="A12" s="31" t="s">
        <v>144</v>
      </c>
      <c r="B12" s="31" t="s">
        <v>188</v>
      </c>
      <c r="C12" s="1" t="s">
        <v>57</v>
      </c>
      <c r="D12">
        <v>5</v>
      </c>
      <c r="E12">
        <v>12</v>
      </c>
      <c r="G12" s="9"/>
      <c r="H12" s="5"/>
      <c r="I12" s="5"/>
      <c r="J12" s="10"/>
    </row>
    <row r="13" spans="1:10" ht="15.75" customHeight="1">
      <c r="A13" s="31" t="s">
        <v>174</v>
      </c>
      <c r="B13" s="31" t="s">
        <v>174</v>
      </c>
      <c r="C13" s="1" t="s">
        <v>129</v>
      </c>
      <c r="D13">
        <v>6</v>
      </c>
      <c r="E13">
        <v>12</v>
      </c>
      <c r="G13" s="9"/>
      <c r="H13" s="5"/>
      <c r="I13" s="5"/>
      <c r="J13" s="10"/>
    </row>
    <row r="14" spans="1:10" ht="15.75" customHeight="1">
      <c r="A14" s="31" t="s">
        <v>143</v>
      </c>
      <c r="B14" s="31" t="s">
        <v>178</v>
      </c>
      <c r="C14" s="1" t="s">
        <v>27</v>
      </c>
      <c r="D14">
        <v>1</v>
      </c>
      <c r="E14">
        <v>11</v>
      </c>
      <c r="G14" s="9"/>
      <c r="H14" s="5"/>
      <c r="I14" s="5"/>
      <c r="J14" s="10"/>
    </row>
    <row r="15" spans="1:10" ht="15.75" customHeight="1">
      <c r="A15" s="31" t="s">
        <v>145</v>
      </c>
      <c r="B15" s="31" t="s">
        <v>148</v>
      </c>
      <c r="C15" s="1" t="s">
        <v>73</v>
      </c>
      <c r="D15">
        <v>1</v>
      </c>
      <c r="E15">
        <v>10</v>
      </c>
      <c r="G15" s="9"/>
      <c r="H15" s="5"/>
      <c r="I15" s="5"/>
      <c r="J15" s="10"/>
    </row>
    <row r="16" spans="1:10" ht="15.75" customHeight="1" thickBot="1">
      <c r="A16" s="31" t="s">
        <v>145</v>
      </c>
      <c r="B16" s="31" t="s">
        <v>147</v>
      </c>
      <c r="C16" s="1" t="s">
        <v>67</v>
      </c>
      <c r="D16">
        <v>3</v>
      </c>
      <c r="E16">
        <v>10</v>
      </c>
      <c r="G16" s="11"/>
      <c r="H16" s="12"/>
      <c r="I16" s="12"/>
      <c r="J16" s="13"/>
    </row>
    <row r="17" spans="1:10" ht="15.75" customHeight="1">
      <c r="A17" s="31" t="s">
        <v>163</v>
      </c>
      <c r="B17" s="31" t="s">
        <v>155</v>
      </c>
      <c r="C17" s="1" t="s">
        <v>97</v>
      </c>
      <c r="D17">
        <v>5</v>
      </c>
      <c r="E17">
        <v>10</v>
      </c>
    </row>
    <row r="18" spans="1:10" ht="15.75" customHeight="1">
      <c r="A18" s="31" t="s">
        <v>163</v>
      </c>
      <c r="B18" s="31" t="s">
        <v>156</v>
      </c>
      <c r="C18" s="1" t="s">
        <v>100</v>
      </c>
      <c r="D18">
        <v>6</v>
      </c>
      <c r="E18">
        <v>10</v>
      </c>
      <c r="G18" s="17" t="s">
        <v>211</v>
      </c>
      <c r="H18" s="18"/>
      <c r="I18" s="18"/>
      <c r="J18" s="19"/>
    </row>
    <row r="19" spans="1:10" ht="15.75" customHeight="1">
      <c r="A19" s="31" t="s">
        <v>163</v>
      </c>
      <c r="B19" s="31" t="s">
        <v>162</v>
      </c>
      <c r="C19" s="1" t="s">
        <v>107</v>
      </c>
      <c r="D19">
        <v>4</v>
      </c>
      <c r="E19">
        <v>10</v>
      </c>
      <c r="G19" s="2" t="s">
        <v>194</v>
      </c>
      <c r="H19" s="2" t="s">
        <v>206</v>
      </c>
      <c r="I19" s="2" t="s">
        <v>196</v>
      </c>
      <c r="J19" s="2" t="s">
        <v>195</v>
      </c>
    </row>
    <row r="20" spans="1:10" ht="15.75" customHeight="1">
      <c r="A20" s="31" t="s">
        <v>142</v>
      </c>
      <c r="B20" s="31" t="s">
        <v>142</v>
      </c>
      <c r="C20" s="1" t="s">
        <v>11</v>
      </c>
      <c r="D20">
        <v>2</v>
      </c>
      <c r="E20">
        <v>9</v>
      </c>
      <c r="G20" s="2" t="s">
        <v>142</v>
      </c>
      <c r="H20" s="2">
        <f>SUMIF(Table1[Station],"*"&amp;Table3[Station]&amp;"*",Table1[Submissions])</f>
        <v>34</v>
      </c>
      <c r="I20" s="2">
        <f>SUMIF(Table1[Station],"*"&amp;Table3[Station]&amp;"*",Table1[Votes])</f>
        <v>97</v>
      </c>
      <c r="J20" s="20">
        <f>Table3[[#This Row],[Votes]]/5</f>
        <v>19.399999999999999</v>
      </c>
    </row>
    <row r="21" spans="1:10" ht="15.75" customHeight="1">
      <c r="A21" s="31" t="s">
        <v>142</v>
      </c>
      <c r="B21" s="31" t="s">
        <v>139</v>
      </c>
      <c r="C21" s="1" t="s">
        <v>4</v>
      </c>
      <c r="D21">
        <v>3</v>
      </c>
      <c r="E21">
        <v>9</v>
      </c>
      <c r="G21" s="2" t="s">
        <v>144</v>
      </c>
      <c r="H21" s="2">
        <f>SUMIF(Table1[Station],"*"&amp;Table3[Station]&amp;"*",Table1[Submissions])</f>
        <v>36</v>
      </c>
      <c r="I21" s="2">
        <f>SUMIF(Table1[Station],"*"&amp;Table3[Station]&amp;"*",Table1[Votes])</f>
        <v>95</v>
      </c>
      <c r="J21" s="20">
        <f>Table3[[#This Row],[Votes]]/5</f>
        <v>19</v>
      </c>
    </row>
    <row r="22" spans="1:10" ht="15.75" customHeight="1">
      <c r="A22" s="31" t="s">
        <v>142</v>
      </c>
      <c r="B22" s="31" t="s">
        <v>139</v>
      </c>
      <c r="C22" s="1" t="s">
        <v>1</v>
      </c>
      <c r="D22">
        <v>2</v>
      </c>
      <c r="E22">
        <v>9</v>
      </c>
      <c r="G22" s="2" t="s">
        <v>145</v>
      </c>
      <c r="H22" s="2">
        <f>SUMIF(Table1[Station],"*"&amp;Table3[Station]&amp;"*",Table1[Submissions])</f>
        <v>51</v>
      </c>
      <c r="I22" s="2">
        <f>SUMIF(Table1[Station],"*"&amp;Table3[Station]&amp;"*",Table1[Votes])</f>
        <v>91</v>
      </c>
      <c r="J22" s="20">
        <f>Table3[[#This Row],[Votes]]/5</f>
        <v>18.2</v>
      </c>
    </row>
    <row r="23" spans="1:10" ht="15.75" customHeight="1">
      <c r="A23" s="31" t="s">
        <v>143</v>
      </c>
      <c r="B23" s="31" t="s">
        <v>180</v>
      </c>
      <c r="C23" s="1" t="s">
        <v>40</v>
      </c>
      <c r="D23">
        <v>3</v>
      </c>
      <c r="E23">
        <v>9</v>
      </c>
      <c r="G23" s="2" t="s">
        <v>172</v>
      </c>
      <c r="H23" s="2">
        <f>SUMIF(Table1[Station],"*"&amp;Table3[Station]&amp;"*",Table1[Submissions])</f>
        <v>25</v>
      </c>
      <c r="I23" s="2">
        <f>SUMIF(Table1[Station],"*"&amp;Table3[Station]&amp;"*",Table1[Votes])</f>
        <v>87</v>
      </c>
      <c r="J23" s="20">
        <f>Table3[[#This Row],[Votes]]/5</f>
        <v>17.399999999999999</v>
      </c>
    </row>
    <row r="24" spans="1:10" ht="15.75" customHeight="1">
      <c r="A24" s="31" t="s">
        <v>143</v>
      </c>
      <c r="B24" s="31" t="s">
        <v>189</v>
      </c>
      <c r="C24" s="1" t="s">
        <v>18</v>
      </c>
      <c r="D24">
        <v>1</v>
      </c>
      <c r="E24">
        <v>9</v>
      </c>
      <c r="G24" s="2" t="s">
        <v>163</v>
      </c>
      <c r="H24" s="2">
        <f>SUMIF(Table1[Station],"*"&amp;Table3[Station]&amp;"*",Table1[Submissions])</f>
        <v>52</v>
      </c>
      <c r="I24" s="2">
        <f>SUMIF(Table1[Station],"*"&amp;Table3[Station]&amp;"*",Table1[Votes])</f>
        <v>83</v>
      </c>
      <c r="J24" s="20">
        <f>Table3[[#This Row],[Votes]]/5</f>
        <v>16.600000000000001</v>
      </c>
    </row>
    <row r="25" spans="1:10" ht="15.75" customHeight="1">
      <c r="A25" s="31" t="s">
        <v>142</v>
      </c>
      <c r="B25" s="31" t="s">
        <v>141</v>
      </c>
      <c r="C25" s="1" t="s">
        <v>8</v>
      </c>
      <c r="D25">
        <v>1</v>
      </c>
      <c r="E25">
        <v>7</v>
      </c>
      <c r="G25" s="2" t="s">
        <v>143</v>
      </c>
      <c r="H25" s="2">
        <f>SUMIF(Table1[Station],"*"&amp;Table3[Station]&amp;"*",Table1[Submissions])</f>
        <v>33</v>
      </c>
      <c r="I25" s="2">
        <f>SUMIF(Table1[Station],"*"&amp;Table3[Station]&amp;"*",Table1[Votes])</f>
        <v>81</v>
      </c>
      <c r="J25" s="20">
        <f>Table3[[#This Row],[Votes]]/5</f>
        <v>16.2</v>
      </c>
    </row>
    <row r="26" spans="1:10" ht="15.75" customHeight="1">
      <c r="A26" s="31" t="s">
        <v>144</v>
      </c>
      <c r="B26" s="31" t="s">
        <v>184</v>
      </c>
      <c r="C26" s="1" t="s">
        <v>52</v>
      </c>
      <c r="D26">
        <v>1</v>
      </c>
      <c r="E26">
        <v>7</v>
      </c>
      <c r="G26" s="2" t="s">
        <v>174</v>
      </c>
      <c r="H26" s="3">
        <f>SUMIF(Table1[Station],"*"&amp;Table3[Station]&amp;"*",Table1[Submissions])</f>
        <v>13</v>
      </c>
      <c r="I26" s="3">
        <f>SUMIF(Table1[Station],"*"&amp;Table3[Station]&amp;"*",Table1[Votes])</f>
        <v>44</v>
      </c>
      <c r="J26" s="30">
        <f>Table3[[#This Row],[Votes]]/5</f>
        <v>8.8000000000000007</v>
      </c>
    </row>
    <row r="27" spans="1:10" ht="15.75" customHeight="1">
      <c r="A27" s="31" t="s">
        <v>145</v>
      </c>
      <c r="B27" s="31" t="s">
        <v>151</v>
      </c>
      <c r="C27" s="1" t="s">
        <v>89</v>
      </c>
      <c r="D27">
        <v>3</v>
      </c>
      <c r="E27">
        <v>7</v>
      </c>
      <c r="G27" s="2" t="s">
        <v>175</v>
      </c>
      <c r="H27" s="3">
        <f>SUMIF(Table1[Station],"*"&amp;Table3[Station]&amp;"*",Table1[Submissions])</f>
        <v>10</v>
      </c>
      <c r="I27" s="3">
        <f>SUMIF(Table1[Station],"*"&amp;Table3[Station]&amp;"*",Table1[Votes])</f>
        <v>37</v>
      </c>
      <c r="J27" s="20">
        <f>Table3[[#This Row],[Votes]]/5</f>
        <v>7.4</v>
      </c>
    </row>
    <row r="28" spans="1:10" ht="15.75" customHeight="1">
      <c r="A28" s="31" t="s">
        <v>145</v>
      </c>
      <c r="B28" s="31" t="s">
        <v>147</v>
      </c>
      <c r="C28" s="1" t="s">
        <v>68</v>
      </c>
      <c r="D28">
        <v>1</v>
      </c>
      <c r="E28">
        <v>7</v>
      </c>
      <c r="G28" s="2" t="s">
        <v>150</v>
      </c>
      <c r="H28" s="2">
        <f>SUMIF(Table1[Station],"*"&amp;Table3[Station]&amp;"*",Table1[Submissions])</f>
        <v>5</v>
      </c>
      <c r="I28" s="2">
        <f>SUMIF(Table1[Station],"*"&amp;Table3[Station]&amp;"*",Table1[Votes])</f>
        <v>24</v>
      </c>
      <c r="J28" s="20">
        <f>Table3[[#This Row],[Votes]]/5</f>
        <v>4.8</v>
      </c>
    </row>
    <row r="29" spans="1:10" ht="15.75" customHeight="1">
      <c r="A29" s="31" t="s">
        <v>143</v>
      </c>
      <c r="B29" s="31" t="s">
        <v>176</v>
      </c>
      <c r="C29" s="1" t="s">
        <v>29</v>
      </c>
      <c r="D29">
        <v>1</v>
      </c>
      <c r="E29">
        <v>7</v>
      </c>
      <c r="G29" s="2" t="s">
        <v>167</v>
      </c>
      <c r="H29" s="2">
        <f>SUMIF(Table1[Station],"*"&amp;Table3[Station]&amp;"*",Table1[Submissions])</f>
        <v>11</v>
      </c>
      <c r="I29" s="2">
        <f>SUMIF(Table1[Station],"*"&amp;Table3[Station]&amp;"*",Table1[Votes])</f>
        <v>10</v>
      </c>
      <c r="J29" s="20">
        <f>Table3[[#This Row],[Votes]]/5</f>
        <v>2</v>
      </c>
    </row>
    <row r="30" spans="1:10" ht="15.75" customHeight="1">
      <c r="A30" s="31" t="s">
        <v>143</v>
      </c>
      <c r="B30" s="31" t="s">
        <v>189</v>
      </c>
      <c r="C30" s="1" t="s">
        <v>17</v>
      </c>
      <c r="D30">
        <v>2</v>
      </c>
      <c r="E30">
        <v>7</v>
      </c>
      <c r="G30" s="2" t="s">
        <v>197</v>
      </c>
      <c r="H30" s="20">
        <f>SUBTOTAL(109,Table3[Submissions])</f>
        <v>270</v>
      </c>
      <c r="I30" s="20">
        <f>SUBTOTAL(109,Table3[Votes])</f>
        <v>649</v>
      </c>
      <c r="J30" s="20"/>
    </row>
    <row r="31" spans="1:10" ht="15.75" customHeight="1">
      <c r="A31" s="31" t="s">
        <v>143</v>
      </c>
      <c r="B31" s="31" t="s">
        <v>193</v>
      </c>
      <c r="C31" s="1" t="s">
        <v>25</v>
      </c>
      <c r="D31">
        <v>1</v>
      </c>
      <c r="E31">
        <v>7</v>
      </c>
    </row>
    <row r="32" spans="1:10" ht="15.75" customHeight="1">
      <c r="A32" s="31" t="s">
        <v>163</v>
      </c>
      <c r="B32" s="31" t="s">
        <v>146</v>
      </c>
      <c r="C32" s="1" t="s">
        <v>106</v>
      </c>
      <c r="D32">
        <v>3</v>
      </c>
      <c r="E32">
        <v>7</v>
      </c>
      <c r="G32" s="21" t="s">
        <v>215</v>
      </c>
      <c r="H32" s="22"/>
      <c r="I32" s="23"/>
    </row>
    <row r="33" spans="1:9" ht="15.75" customHeight="1">
      <c r="A33" s="31" t="s">
        <v>172</v>
      </c>
      <c r="B33" s="31" t="s">
        <v>2</v>
      </c>
      <c r="C33" s="1" t="s">
        <v>135</v>
      </c>
      <c r="D33">
        <v>4</v>
      </c>
      <c r="E33">
        <v>6</v>
      </c>
      <c r="G33" s="24" t="s">
        <v>138</v>
      </c>
      <c r="H33" s="2" t="s">
        <v>206</v>
      </c>
      <c r="I33" s="25" t="s">
        <v>196</v>
      </c>
    </row>
    <row r="34" spans="1:9" ht="15.75" customHeight="1">
      <c r="A34" s="31" t="s">
        <v>143</v>
      </c>
      <c r="B34" s="31" t="s">
        <v>178</v>
      </c>
      <c r="C34" s="1" t="s">
        <v>20</v>
      </c>
      <c r="D34">
        <v>3</v>
      </c>
      <c r="E34">
        <v>6</v>
      </c>
      <c r="G34" s="24" t="s">
        <v>198</v>
      </c>
      <c r="H34" s="2">
        <f>SUMIF(Table1[Theme],"*"&amp;Table4[Theme]&amp;"*",Table1[Submissions])</f>
        <v>36</v>
      </c>
      <c r="I34" s="25">
        <f>SUMIF(Table1[Theme],"*"&amp;Table4[Theme]&amp;"*",Table1[Votes])</f>
        <v>95</v>
      </c>
    </row>
    <row r="35" spans="1:9" ht="15.75" customHeight="1">
      <c r="A35" s="31" t="s">
        <v>163</v>
      </c>
      <c r="B35" s="31" t="s">
        <v>154</v>
      </c>
      <c r="C35" s="1" t="s">
        <v>96</v>
      </c>
      <c r="D35">
        <v>5</v>
      </c>
      <c r="E35">
        <v>6</v>
      </c>
      <c r="G35" s="24" t="s">
        <v>213</v>
      </c>
      <c r="H35" s="3">
        <f>SUMIF(Table1[Theme],"*"&amp;Table4[Theme]&amp;"*",Table1[Submissions])</f>
        <v>33</v>
      </c>
      <c r="I35" s="26">
        <f>SUMIF(Table1[Theme],"*"&amp;Table4[Theme]&amp;"*",Table1[Votes])</f>
        <v>81</v>
      </c>
    </row>
    <row r="36" spans="1:9" ht="15.75" customHeight="1">
      <c r="A36" s="31" t="s">
        <v>163</v>
      </c>
      <c r="B36" s="31" t="s">
        <v>157</v>
      </c>
      <c r="C36" s="1" t="s">
        <v>102</v>
      </c>
      <c r="D36">
        <v>2</v>
      </c>
      <c r="E36">
        <v>6</v>
      </c>
      <c r="G36" s="24" t="s">
        <v>214</v>
      </c>
      <c r="H36" s="2">
        <f>SUMIF(Table1[Theme],"*"&amp;Table4[Theme]&amp;"*",Table1[Submissions])</f>
        <v>37</v>
      </c>
      <c r="I36" s="25">
        <f>SUMIF(Table1[Theme],"*"&amp;Table4[Theme]&amp;"*",Table1[Votes])</f>
        <v>65</v>
      </c>
    </row>
    <row r="37" spans="1:9" ht="15.75" customHeight="1">
      <c r="A37" s="31" t="s">
        <v>172</v>
      </c>
      <c r="B37" s="31" t="s">
        <v>171</v>
      </c>
      <c r="C37" s="1" t="s">
        <v>137</v>
      </c>
      <c r="D37">
        <v>2</v>
      </c>
      <c r="E37">
        <v>5</v>
      </c>
      <c r="G37" s="24" t="s">
        <v>142</v>
      </c>
      <c r="H37" s="2">
        <f>SUMIF(Table1[Theme],"*"&amp;Table4[Theme]&amp;"*",Table1[Submissions])</f>
        <v>16</v>
      </c>
      <c r="I37" s="25">
        <f>SUMIF(Table1[Theme],"*"&amp;Table4[Theme]&amp;"*",Table1[Votes])</f>
        <v>61</v>
      </c>
    </row>
    <row r="38" spans="1:9" ht="15.75" customHeight="1">
      <c r="A38" s="31" t="s">
        <v>142</v>
      </c>
      <c r="B38" s="31" t="s">
        <v>152</v>
      </c>
      <c r="C38" s="1" t="s">
        <v>13</v>
      </c>
      <c r="D38">
        <v>1</v>
      </c>
      <c r="E38">
        <v>5</v>
      </c>
      <c r="G38" s="24" t="s">
        <v>174</v>
      </c>
      <c r="H38" s="2">
        <f>SUMIF(Table1[Theme],"*"&amp;Table4[Theme]&amp;"*",Table1[Submissions])</f>
        <v>13</v>
      </c>
      <c r="I38" s="25">
        <f>SUMIF(Table1[Theme],"*"&amp;Table4[Theme]&amp;"*",Table1[Votes])</f>
        <v>44</v>
      </c>
    </row>
    <row r="39" spans="1:9" ht="15.75" customHeight="1">
      <c r="A39" s="31" t="s">
        <v>145</v>
      </c>
      <c r="B39" s="31" t="s">
        <v>153</v>
      </c>
      <c r="C39" s="1" t="s">
        <v>90</v>
      </c>
      <c r="D39">
        <v>1</v>
      </c>
      <c r="E39">
        <v>5</v>
      </c>
      <c r="G39" s="24" t="s">
        <v>153</v>
      </c>
      <c r="H39" s="2">
        <f>SUMIF(Table1[Theme],"*"&amp;Table4[Theme]&amp;"*",Table1[Submissions])</f>
        <v>5</v>
      </c>
      <c r="I39" s="25">
        <f>SUMIF(Table1[Theme],"*"&amp;Table4[Theme]&amp;"*",Table1[Votes])</f>
        <v>42</v>
      </c>
    </row>
    <row r="40" spans="1:9" ht="15.75" customHeight="1">
      <c r="A40" s="31" t="s">
        <v>143</v>
      </c>
      <c r="B40" s="31" t="s">
        <v>178</v>
      </c>
      <c r="C40" s="1" t="s">
        <v>32</v>
      </c>
      <c r="D40">
        <v>2</v>
      </c>
      <c r="E40">
        <v>5</v>
      </c>
      <c r="G40" s="24" t="s">
        <v>165</v>
      </c>
      <c r="H40" s="3">
        <f>SUMIF(Table1[Theme],"*"&amp;Table4[Theme]&amp;"*",Table1[Submissions])</f>
        <v>18</v>
      </c>
      <c r="I40" s="26">
        <f>SUMIF(Table1[Theme],"*"&amp;Table4[Theme]&amp;"*",Table1[Votes])</f>
        <v>36</v>
      </c>
    </row>
    <row r="41" spans="1:9" ht="15.75" customHeight="1">
      <c r="A41" s="31" t="s">
        <v>142</v>
      </c>
      <c r="B41" s="31" t="s">
        <v>142</v>
      </c>
      <c r="C41" s="1" t="s">
        <v>12</v>
      </c>
      <c r="D41">
        <v>2</v>
      </c>
      <c r="E41">
        <v>4</v>
      </c>
      <c r="G41" s="24" t="s">
        <v>175</v>
      </c>
      <c r="H41" s="2">
        <f>SUMIF(Table1[Theme],"*"&amp;Table4[Theme]&amp;"*",Table1[Submissions])</f>
        <v>9</v>
      </c>
      <c r="I41" s="25">
        <f>SUMIF(Table1[Theme],"*"&amp;Table4[Theme]&amp;"*",Table1[Votes])</f>
        <v>35</v>
      </c>
    </row>
    <row r="42" spans="1:9" ht="15.75" customHeight="1">
      <c r="A42" s="31" t="s">
        <v>142</v>
      </c>
      <c r="B42" s="31" t="s">
        <v>139</v>
      </c>
      <c r="C42" s="1" t="s">
        <v>3</v>
      </c>
      <c r="D42">
        <v>2</v>
      </c>
      <c r="E42">
        <v>4</v>
      </c>
      <c r="G42" s="24" t="s">
        <v>150</v>
      </c>
      <c r="H42" s="2">
        <f>SUMIF(Table1[Theme],"*"&amp;Table4[Theme]&amp;"*",Table1[Submissions])</f>
        <v>8</v>
      </c>
      <c r="I42" s="25">
        <f>SUMIF(Table1[Theme],"*"&amp;Table4[Theme]&amp;"*",Table1[Votes])</f>
        <v>28</v>
      </c>
    </row>
    <row r="43" spans="1:9" ht="15.75" customHeight="1">
      <c r="A43" s="31" t="s">
        <v>144</v>
      </c>
      <c r="B43" s="31" t="s">
        <v>181</v>
      </c>
      <c r="C43" s="1" t="s">
        <v>50</v>
      </c>
      <c r="D43">
        <v>1</v>
      </c>
      <c r="E43">
        <v>4</v>
      </c>
      <c r="G43" s="24" t="s">
        <v>147</v>
      </c>
      <c r="H43" s="3">
        <f>SUMIF(Table1[Theme],"*"&amp;Table4[Theme]&amp;"*",Table1[Submissions])</f>
        <v>10</v>
      </c>
      <c r="I43" s="26">
        <f>SUMIF(Table1[Theme],"*"&amp;Table4[Theme]&amp;"*",Table1[Votes])</f>
        <v>26</v>
      </c>
    </row>
    <row r="44" spans="1:9" ht="15.75" customHeight="1">
      <c r="A44" s="31" t="s">
        <v>203</v>
      </c>
      <c r="B44" s="31" t="s">
        <v>186</v>
      </c>
      <c r="C44" s="1" t="s">
        <v>43</v>
      </c>
      <c r="D44">
        <v>4</v>
      </c>
      <c r="E44">
        <v>4</v>
      </c>
      <c r="G44" s="24" t="s">
        <v>139</v>
      </c>
      <c r="H44" s="3">
        <f>SUMIF(Table1[Theme],"*"&amp;Table4[Theme]&amp;"*",Table1[Submissions])</f>
        <v>12</v>
      </c>
      <c r="I44" s="26">
        <f>SUMIF(Table1[Theme],"*"&amp;Table4[Theme]&amp;"*",Table1[Votes])</f>
        <v>23</v>
      </c>
    </row>
    <row r="45" spans="1:9" ht="15.75" customHeight="1">
      <c r="A45" s="31" t="s">
        <v>145</v>
      </c>
      <c r="B45" s="31" t="s">
        <v>148</v>
      </c>
      <c r="C45" s="1" t="s">
        <v>74</v>
      </c>
      <c r="D45">
        <v>3</v>
      </c>
      <c r="E45">
        <v>4</v>
      </c>
      <c r="G45" s="24" t="s">
        <v>168</v>
      </c>
      <c r="H45" s="2">
        <f>SUMIF(Table1[Theme],"*"&amp;Table4[Theme]&amp;"*",Table1[Submissions])</f>
        <v>8</v>
      </c>
      <c r="I45" s="25">
        <f>SUMIF(Table1[Theme],"*"&amp;Table4[Theme]&amp;"*",Table1[Votes])</f>
        <v>22</v>
      </c>
    </row>
    <row r="46" spans="1:9" ht="15.75" customHeight="1">
      <c r="A46" s="31" t="s">
        <v>145</v>
      </c>
      <c r="B46" s="31" t="s">
        <v>150</v>
      </c>
      <c r="C46" s="1" t="s">
        <v>86</v>
      </c>
      <c r="D46">
        <v>2</v>
      </c>
      <c r="E46">
        <v>4</v>
      </c>
      <c r="G46" s="24" t="s">
        <v>155</v>
      </c>
      <c r="H46" s="3">
        <f>SUMIF(Table1[Theme],"*"&amp;Table4[Theme]&amp;"*",Table1[Submissions])</f>
        <v>11</v>
      </c>
      <c r="I46" s="26">
        <f>SUMIF(Table1[Theme],"*"&amp;Table4[Theme]&amp;"*",Table1[Votes])</f>
        <v>17</v>
      </c>
    </row>
    <row r="47" spans="1:9" ht="15.75" customHeight="1">
      <c r="A47" s="31" t="s">
        <v>145</v>
      </c>
      <c r="B47" s="31" t="s">
        <v>147</v>
      </c>
      <c r="C47" s="1" t="s">
        <v>69</v>
      </c>
      <c r="D47">
        <v>2</v>
      </c>
      <c r="E47">
        <v>4</v>
      </c>
      <c r="G47" s="24" t="s">
        <v>160</v>
      </c>
      <c r="H47" s="3">
        <f>SUMIF(Table1[Theme],"*"&amp;Table4[Theme]&amp;"*",Table1[Submissions])</f>
        <v>5</v>
      </c>
      <c r="I47" s="26">
        <f>SUMIF(Table1[Theme],"*"&amp;Table4[Theme]&amp;"*",Table1[Votes])</f>
        <v>15</v>
      </c>
    </row>
    <row r="48" spans="1:9" ht="15.75" customHeight="1">
      <c r="A48" s="31" t="s">
        <v>145</v>
      </c>
      <c r="B48" s="31" t="s">
        <v>146</v>
      </c>
      <c r="C48" s="1" t="s">
        <v>62</v>
      </c>
      <c r="D48">
        <v>1</v>
      </c>
      <c r="E48">
        <v>4</v>
      </c>
      <c r="G48" s="24" t="s">
        <v>169</v>
      </c>
      <c r="H48" s="3">
        <f>SUMIF(Table1[Theme],"*"&amp;Table4[Theme]&amp;"*",Table1[Submissions])</f>
        <v>4</v>
      </c>
      <c r="I48" s="26">
        <f>SUMIF(Table1[Theme],"*"&amp;Table4[Theme]&amp;"*",Table1[Votes])</f>
        <v>14</v>
      </c>
    </row>
    <row r="49" spans="1:9" ht="15.75" customHeight="1">
      <c r="A49" s="31" t="s">
        <v>143</v>
      </c>
      <c r="B49" s="31" t="s">
        <v>180</v>
      </c>
      <c r="C49" s="1" t="s">
        <v>33</v>
      </c>
      <c r="D49">
        <v>1</v>
      </c>
      <c r="E49">
        <v>4</v>
      </c>
      <c r="G49" s="24" t="s">
        <v>146</v>
      </c>
      <c r="H49" s="3">
        <f>SUMIF(Table1[Theme],"*"&amp;Table4[Theme]&amp;"*",Table1[Submissions])</f>
        <v>8</v>
      </c>
      <c r="I49" s="26">
        <f>SUMIF(Table1[Theme],"*"&amp;Table4[Theme]&amp;"*",Table1[Votes])</f>
        <v>14</v>
      </c>
    </row>
    <row r="50" spans="1:9" ht="15.75" customHeight="1">
      <c r="A50" s="31" t="s">
        <v>143</v>
      </c>
      <c r="B50" s="31" t="s">
        <v>193</v>
      </c>
      <c r="C50" s="1" t="s">
        <v>26</v>
      </c>
      <c r="D50">
        <v>1</v>
      </c>
      <c r="E50">
        <v>4</v>
      </c>
      <c r="G50" s="24" t="s">
        <v>151</v>
      </c>
      <c r="H50" s="3">
        <f>SUMIF(Table1[Theme],"*"&amp;Table4[Theme]&amp;"*",Table1[Submissions])</f>
        <v>7</v>
      </c>
      <c r="I50" s="26">
        <f>SUMIF(Table1[Theme],"*"&amp;Table4[Theme]&amp;"*",Table1[Votes])</f>
        <v>13</v>
      </c>
    </row>
    <row r="51" spans="1:9" ht="15.75" customHeight="1">
      <c r="A51" s="31" t="s">
        <v>174</v>
      </c>
      <c r="B51" s="31" t="s">
        <v>174</v>
      </c>
      <c r="C51" s="1" t="s">
        <v>130</v>
      </c>
      <c r="D51">
        <v>1</v>
      </c>
      <c r="E51">
        <v>4</v>
      </c>
      <c r="G51" s="24" t="s">
        <v>156</v>
      </c>
      <c r="H51" s="3">
        <f>SUMIF(Table1[Theme],"*"&amp;Table4[Theme]&amp;"*",Table1[Submissions])</f>
        <v>8</v>
      </c>
      <c r="I51" s="26">
        <f>SUMIF(Table1[Theme],"*"&amp;Table4[Theme]&amp;"*",Table1[Votes])</f>
        <v>12</v>
      </c>
    </row>
    <row r="52" spans="1:9" ht="15.75" customHeight="1">
      <c r="A52" s="31" t="s">
        <v>172</v>
      </c>
      <c r="B52" s="31" t="s">
        <v>2</v>
      </c>
      <c r="C52" s="1" t="s">
        <v>136</v>
      </c>
      <c r="D52">
        <v>2</v>
      </c>
      <c r="E52">
        <v>3</v>
      </c>
      <c r="G52" s="24" t="s">
        <v>162</v>
      </c>
      <c r="H52" s="3">
        <f>SUMIF(Table1[Theme],"*"&amp;Table4[Theme]&amp;"*",Table1[Submissions])</f>
        <v>4</v>
      </c>
      <c r="I52" s="26">
        <f>SUMIF(Table1[Theme],"*"&amp;Table4[Theme]&amp;"*",Table1[Votes])</f>
        <v>10</v>
      </c>
    </row>
    <row r="53" spans="1:9" ht="15.75" customHeight="1">
      <c r="A53" s="31" t="s">
        <v>142</v>
      </c>
      <c r="B53" s="31" t="s">
        <v>140</v>
      </c>
      <c r="C53" s="1" t="s">
        <v>16</v>
      </c>
      <c r="D53">
        <v>4</v>
      </c>
      <c r="E53">
        <v>3</v>
      </c>
      <c r="G53" s="24" t="s">
        <v>140</v>
      </c>
      <c r="H53" s="3">
        <f>SUMIF(Table1[Theme],"*"&amp;Table4[Theme]&amp;"*",Table1[Submissions])</f>
        <v>7</v>
      </c>
      <c r="I53" s="26">
        <f>SUMIF(Table1[Theme],"*"&amp;Table4[Theme]&amp;"*",Table1[Votes])</f>
        <v>7</v>
      </c>
    </row>
    <row r="54" spans="1:9" ht="15.75" customHeight="1">
      <c r="A54" s="31" t="s">
        <v>142</v>
      </c>
      <c r="B54" s="31" t="s">
        <v>140</v>
      </c>
      <c r="C54" s="1" t="s">
        <v>7</v>
      </c>
      <c r="D54">
        <v>1</v>
      </c>
      <c r="E54">
        <v>3</v>
      </c>
      <c r="G54" s="27" t="s">
        <v>197</v>
      </c>
      <c r="H54" s="28"/>
      <c r="I54" s="29">
        <f>SUBTOTAL(103,Table4[Votes])</f>
        <v>20</v>
      </c>
    </row>
    <row r="55" spans="1:9" ht="15.75" customHeight="1">
      <c r="A55" s="31" t="s">
        <v>142</v>
      </c>
      <c r="B55" s="31" t="s">
        <v>142</v>
      </c>
      <c r="C55" s="1" t="s">
        <v>9</v>
      </c>
      <c r="D55">
        <v>3</v>
      </c>
      <c r="E55">
        <v>3</v>
      </c>
    </row>
    <row r="56" spans="1:9" ht="15.75" customHeight="1">
      <c r="A56" s="31" t="s">
        <v>142</v>
      </c>
      <c r="B56" s="31" t="s">
        <v>142</v>
      </c>
      <c r="C56" s="1" t="s">
        <v>10</v>
      </c>
      <c r="D56">
        <v>2</v>
      </c>
      <c r="E56">
        <v>3</v>
      </c>
    </row>
    <row r="57" spans="1:9" ht="15.75" customHeight="1">
      <c r="A57" s="31" t="s">
        <v>167</v>
      </c>
      <c r="B57" s="31" t="s">
        <v>165</v>
      </c>
      <c r="C57" s="1" t="s">
        <v>118</v>
      </c>
      <c r="D57">
        <v>2</v>
      </c>
      <c r="E57">
        <v>3</v>
      </c>
    </row>
    <row r="58" spans="1:9" ht="15.75" customHeight="1">
      <c r="A58" s="31" t="s">
        <v>144</v>
      </c>
      <c r="B58" s="31" t="s">
        <v>191</v>
      </c>
      <c r="C58" s="1" t="s">
        <v>60</v>
      </c>
      <c r="D58">
        <v>2</v>
      </c>
      <c r="E58">
        <v>3</v>
      </c>
    </row>
    <row r="59" spans="1:9" ht="15.75" customHeight="1">
      <c r="A59" s="31" t="s">
        <v>144</v>
      </c>
      <c r="B59" s="31" t="s">
        <v>191</v>
      </c>
      <c r="C59" s="1" t="s">
        <v>59</v>
      </c>
      <c r="D59">
        <v>2</v>
      </c>
      <c r="E59">
        <v>3</v>
      </c>
    </row>
    <row r="60" spans="1:9" ht="15.75" customHeight="1">
      <c r="A60" s="31" t="s">
        <v>144</v>
      </c>
      <c r="B60" s="31" t="s">
        <v>191</v>
      </c>
      <c r="C60" s="1" t="s">
        <v>58</v>
      </c>
      <c r="D60">
        <v>1</v>
      </c>
      <c r="E60">
        <v>3</v>
      </c>
    </row>
    <row r="61" spans="1:9" ht="15.75" customHeight="1">
      <c r="A61" s="31" t="s">
        <v>144</v>
      </c>
      <c r="B61" s="31" t="s">
        <v>192</v>
      </c>
      <c r="C61" s="1" t="s">
        <v>42</v>
      </c>
      <c r="D61">
        <v>1</v>
      </c>
      <c r="E61">
        <v>3</v>
      </c>
    </row>
    <row r="62" spans="1:9" ht="15.75" customHeight="1">
      <c r="A62" s="31" t="s">
        <v>144</v>
      </c>
      <c r="B62" s="31" t="s">
        <v>192</v>
      </c>
      <c r="C62" s="1" t="s">
        <v>45</v>
      </c>
      <c r="D62">
        <v>1</v>
      </c>
      <c r="E62">
        <v>3</v>
      </c>
    </row>
    <row r="63" spans="1:9" ht="15.75" customHeight="1">
      <c r="A63" s="31" t="s">
        <v>144</v>
      </c>
      <c r="B63" s="31" t="s">
        <v>187</v>
      </c>
      <c r="C63" s="1" t="s">
        <v>46</v>
      </c>
      <c r="D63">
        <v>1</v>
      </c>
      <c r="E63">
        <v>3</v>
      </c>
    </row>
    <row r="64" spans="1:9" ht="15.75" customHeight="1">
      <c r="A64" s="31" t="s">
        <v>144</v>
      </c>
      <c r="B64" s="31" t="s">
        <v>188</v>
      </c>
      <c r="C64" s="1" t="s">
        <v>54</v>
      </c>
      <c r="D64">
        <v>1</v>
      </c>
      <c r="E64">
        <v>3</v>
      </c>
    </row>
    <row r="65" spans="1:5" ht="15.75" customHeight="1">
      <c r="A65" s="31" t="s">
        <v>203</v>
      </c>
      <c r="B65" s="31" t="s">
        <v>186</v>
      </c>
      <c r="C65" s="1" t="s">
        <v>49</v>
      </c>
      <c r="D65">
        <v>1</v>
      </c>
      <c r="E65">
        <v>3</v>
      </c>
    </row>
    <row r="66" spans="1:5" ht="15.75" customHeight="1">
      <c r="A66" s="31" t="s">
        <v>145</v>
      </c>
      <c r="B66" s="31" t="s">
        <v>148</v>
      </c>
      <c r="C66" s="1" t="s">
        <v>77</v>
      </c>
      <c r="D66">
        <v>2</v>
      </c>
      <c r="E66">
        <v>3</v>
      </c>
    </row>
    <row r="67" spans="1:5" ht="15.75" customHeight="1">
      <c r="A67" s="31" t="s">
        <v>145</v>
      </c>
      <c r="B67" s="31" t="s">
        <v>148</v>
      </c>
      <c r="C67" s="1" t="s">
        <v>76</v>
      </c>
      <c r="D67">
        <v>1</v>
      </c>
      <c r="E67">
        <v>3</v>
      </c>
    </row>
    <row r="68" spans="1:5" ht="15.75" customHeight="1">
      <c r="A68" s="31" t="s">
        <v>145</v>
      </c>
      <c r="B68" s="31" t="s">
        <v>153</v>
      </c>
      <c r="C68" s="1" t="s">
        <v>91</v>
      </c>
      <c r="D68">
        <v>1</v>
      </c>
      <c r="E68">
        <v>3</v>
      </c>
    </row>
    <row r="69" spans="1:5" ht="15.75" customHeight="1">
      <c r="A69" s="31" t="s">
        <v>163</v>
      </c>
      <c r="B69" s="31" t="s">
        <v>157</v>
      </c>
      <c r="C69" s="1" t="s">
        <v>104</v>
      </c>
      <c r="D69">
        <v>1</v>
      </c>
      <c r="E69">
        <v>3</v>
      </c>
    </row>
    <row r="70" spans="1:5" ht="15.75" customHeight="1">
      <c r="A70" s="31" t="s">
        <v>172</v>
      </c>
      <c r="B70" s="31" t="s">
        <v>165</v>
      </c>
      <c r="C70" s="1" t="s">
        <v>54</v>
      </c>
      <c r="D70">
        <v>1</v>
      </c>
      <c r="E70">
        <v>2</v>
      </c>
    </row>
    <row r="71" spans="1:5" ht="15.75" customHeight="1">
      <c r="A71" s="31" t="s">
        <v>175</v>
      </c>
      <c r="B71" s="31" t="s">
        <v>175</v>
      </c>
      <c r="C71" s="1" t="s">
        <v>123</v>
      </c>
      <c r="D71">
        <v>1</v>
      </c>
      <c r="E71">
        <v>2</v>
      </c>
    </row>
    <row r="72" spans="1:5" ht="15.75" customHeight="1">
      <c r="A72" s="31" t="s">
        <v>175</v>
      </c>
      <c r="B72" s="31" t="s">
        <v>173</v>
      </c>
      <c r="C72" s="1" t="s">
        <v>124</v>
      </c>
      <c r="D72">
        <v>1</v>
      </c>
      <c r="E72">
        <v>2</v>
      </c>
    </row>
    <row r="73" spans="1:5" ht="15.75" customHeight="1">
      <c r="A73" s="31" t="s">
        <v>167</v>
      </c>
      <c r="B73" s="31" t="s">
        <v>166</v>
      </c>
      <c r="C73" s="1" t="s">
        <v>121</v>
      </c>
      <c r="D73">
        <v>1</v>
      </c>
      <c r="E73">
        <v>2</v>
      </c>
    </row>
    <row r="74" spans="1:5" ht="15.75" customHeight="1">
      <c r="A74" s="31" t="s">
        <v>167</v>
      </c>
      <c r="B74" s="31" t="s">
        <v>205</v>
      </c>
      <c r="C74" s="1" t="s">
        <v>117</v>
      </c>
      <c r="D74">
        <v>2</v>
      </c>
      <c r="E74">
        <v>2</v>
      </c>
    </row>
    <row r="75" spans="1:5" ht="15.75" customHeight="1">
      <c r="A75" s="31" t="s">
        <v>144</v>
      </c>
      <c r="B75" s="31" t="s">
        <v>191</v>
      </c>
      <c r="C75" s="1" t="s">
        <v>48</v>
      </c>
      <c r="D75">
        <v>1</v>
      </c>
      <c r="E75">
        <v>2</v>
      </c>
    </row>
    <row r="76" spans="1:5" ht="15.75" customHeight="1">
      <c r="A76" s="31" t="s">
        <v>204</v>
      </c>
      <c r="B76" s="31" t="s">
        <v>182</v>
      </c>
      <c r="C76" s="1" t="s">
        <v>51</v>
      </c>
      <c r="D76">
        <v>1</v>
      </c>
      <c r="E76">
        <v>2</v>
      </c>
    </row>
    <row r="77" spans="1:5" ht="15.75" customHeight="1">
      <c r="A77" s="31" t="s">
        <v>145</v>
      </c>
      <c r="B77" s="31" t="s">
        <v>148</v>
      </c>
      <c r="C77" s="1" t="s">
        <v>92</v>
      </c>
      <c r="D77">
        <v>2</v>
      </c>
      <c r="E77">
        <v>2</v>
      </c>
    </row>
    <row r="78" spans="1:5" ht="15.75" customHeight="1">
      <c r="A78" s="31" t="s">
        <v>145</v>
      </c>
      <c r="B78" s="31" t="s">
        <v>148</v>
      </c>
      <c r="C78" s="1" t="s">
        <v>75</v>
      </c>
      <c r="D78">
        <v>1</v>
      </c>
      <c r="E78">
        <v>2</v>
      </c>
    </row>
    <row r="79" spans="1:5" ht="15.75" customHeight="1">
      <c r="A79" s="31" t="s">
        <v>145</v>
      </c>
      <c r="B79" s="31" t="s">
        <v>148</v>
      </c>
      <c r="C79" s="1" t="s">
        <v>72</v>
      </c>
      <c r="D79">
        <v>1</v>
      </c>
      <c r="E79">
        <v>2</v>
      </c>
    </row>
    <row r="80" spans="1:5" ht="15.75" customHeight="1">
      <c r="A80" s="31" t="s">
        <v>145</v>
      </c>
      <c r="B80" s="31" t="s">
        <v>148</v>
      </c>
      <c r="C80" s="1" t="s">
        <v>82</v>
      </c>
      <c r="D80">
        <v>1</v>
      </c>
      <c r="E80">
        <v>2</v>
      </c>
    </row>
    <row r="81" spans="1:5" ht="15.75" customHeight="1">
      <c r="A81" s="31" t="s">
        <v>145</v>
      </c>
      <c r="B81" s="31" t="s">
        <v>173</v>
      </c>
      <c r="C81" s="1" t="s">
        <v>93</v>
      </c>
      <c r="D81">
        <v>1</v>
      </c>
      <c r="E81">
        <v>2</v>
      </c>
    </row>
    <row r="82" spans="1:5" ht="15.75" customHeight="1">
      <c r="A82" s="31" t="s">
        <v>145</v>
      </c>
      <c r="B82" s="31" t="s">
        <v>147</v>
      </c>
      <c r="C82" s="1" t="s">
        <v>65</v>
      </c>
      <c r="D82">
        <v>2</v>
      </c>
      <c r="E82">
        <v>2</v>
      </c>
    </row>
    <row r="83" spans="1:5" ht="15.75" customHeight="1">
      <c r="A83" s="31" t="s">
        <v>145</v>
      </c>
      <c r="B83" s="31" t="s">
        <v>147</v>
      </c>
      <c r="C83" s="1" t="s">
        <v>71</v>
      </c>
      <c r="D83">
        <v>1</v>
      </c>
      <c r="E83">
        <v>2</v>
      </c>
    </row>
    <row r="84" spans="1:5" ht="15.75" customHeight="1">
      <c r="A84" s="31" t="s">
        <v>200</v>
      </c>
      <c r="B84" s="31" t="s">
        <v>149</v>
      </c>
      <c r="C84" s="1" t="s">
        <v>83</v>
      </c>
      <c r="D84">
        <v>1</v>
      </c>
      <c r="E84">
        <v>2</v>
      </c>
    </row>
    <row r="85" spans="1:5" ht="15.75" customHeight="1">
      <c r="A85" s="31" t="s">
        <v>200</v>
      </c>
      <c r="B85" s="31" t="s">
        <v>149</v>
      </c>
      <c r="C85" s="1" t="s">
        <v>84</v>
      </c>
      <c r="D85">
        <v>1</v>
      </c>
      <c r="E85">
        <v>2</v>
      </c>
    </row>
    <row r="86" spans="1:5" ht="15.75" customHeight="1">
      <c r="A86" s="31" t="s">
        <v>143</v>
      </c>
      <c r="B86" s="31" t="s">
        <v>176</v>
      </c>
      <c r="C86" s="1" t="s">
        <v>22</v>
      </c>
      <c r="D86">
        <v>1</v>
      </c>
      <c r="E86">
        <v>2</v>
      </c>
    </row>
    <row r="87" spans="1:5" ht="15.75" customHeight="1">
      <c r="A87" s="31" t="s">
        <v>143</v>
      </c>
      <c r="B87" s="31" t="s">
        <v>176</v>
      </c>
      <c r="C87" s="1" t="s">
        <v>28</v>
      </c>
      <c r="D87">
        <v>1</v>
      </c>
      <c r="E87">
        <v>2</v>
      </c>
    </row>
    <row r="88" spans="1:5" ht="15.75" customHeight="1">
      <c r="A88" s="31" t="s">
        <v>143</v>
      </c>
      <c r="B88" s="31" t="s">
        <v>178</v>
      </c>
      <c r="C88" s="1" t="s">
        <v>31</v>
      </c>
      <c r="D88">
        <v>2</v>
      </c>
      <c r="E88">
        <v>2</v>
      </c>
    </row>
    <row r="89" spans="1:5" ht="15.75" customHeight="1">
      <c r="A89" s="31" t="s">
        <v>143</v>
      </c>
      <c r="B89" s="31" t="s">
        <v>193</v>
      </c>
      <c r="C89" s="1" t="s">
        <v>24</v>
      </c>
      <c r="D89">
        <v>1</v>
      </c>
      <c r="E89">
        <v>2</v>
      </c>
    </row>
    <row r="90" spans="1:5" ht="15.75" customHeight="1">
      <c r="A90" s="31" t="s">
        <v>163</v>
      </c>
      <c r="B90" s="31" t="s">
        <v>159</v>
      </c>
      <c r="C90" s="1" t="s">
        <v>111</v>
      </c>
      <c r="D90">
        <v>1</v>
      </c>
      <c r="E90">
        <v>2</v>
      </c>
    </row>
    <row r="91" spans="1:5" ht="15.75" customHeight="1">
      <c r="A91" s="31" t="s">
        <v>163</v>
      </c>
      <c r="B91" s="31" t="s">
        <v>156</v>
      </c>
      <c r="C91" s="1" t="s">
        <v>98</v>
      </c>
      <c r="D91">
        <v>1</v>
      </c>
      <c r="E91">
        <v>2</v>
      </c>
    </row>
    <row r="92" spans="1:5" ht="15.75" customHeight="1">
      <c r="A92" s="31" t="s">
        <v>174</v>
      </c>
      <c r="B92" s="31" t="s">
        <v>174</v>
      </c>
      <c r="C92" s="1" t="s">
        <v>131</v>
      </c>
      <c r="D92">
        <v>1</v>
      </c>
      <c r="E92">
        <v>2</v>
      </c>
    </row>
    <row r="93" spans="1:5" ht="15.75" customHeight="1">
      <c r="A93" s="31" t="s">
        <v>172</v>
      </c>
      <c r="B93" s="31" t="s">
        <v>170</v>
      </c>
      <c r="C93" s="1" t="s">
        <v>134</v>
      </c>
      <c r="D93">
        <v>1</v>
      </c>
      <c r="E93">
        <v>1</v>
      </c>
    </row>
    <row r="94" spans="1:5" ht="15.75" customHeight="1">
      <c r="A94" s="31" t="s">
        <v>142</v>
      </c>
      <c r="B94" s="31" t="s">
        <v>139</v>
      </c>
      <c r="C94" s="1" t="s">
        <v>5</v>
      </c>
      <c r="D94">
        <v>2</v>
      </c>
      <c r="E94">
        <v>1</v>
      </c>
    </row>
    <row r="95" spans="1:5" ht="15.75" customHeight="1">
      <c r="A95" s="31" t="s">
        <v>167</v>
      </c>
      <c r="B95" s="31" t="s">
        <v>166</v>
      </c>
      <c r="C95" s="1" t="s">
        <v>120</v>
      </c>
      <c r="D95">
        <v>1</v>
      </c>
      <c r="E95">
        <v>1</v>
      </c>
    </row>
    <row r="96" spans="1:5" ht="15.75" customHeight="1">
      <c r="A96" s="31" t="s">
        <v>167</v>
      </c>
      <c r="B96" s="31" t="s">
        <v>166</v>
      </c>
      <c r="C96" s="1" t="s">
        <v>122</v>
      </c>
      <c r="D96">
        <v>1</v>
      </c>
      <c r="E96">
        <v>1</v>
      </c>
    </row>
    <row r="97" spans="1:5" ht="15.75" customHeight="1">
      <c r="A97" s="31" t="s">
        <v>144</v>
      </c>
      <c r="B97" s="31" t="s">
        <v>191</v>
      </c>
      <c r="C97" s="1" t="s">
        <v>41</v>
      </c>
      <c r="D97">
        <v>2</v>
      </c>
      <c r="E97">
        <v>1</v>
      </c>
    </row>
    <row r="98" spans="1:5" ht="15.75" customHeight="1">
      <c r="A98" s="31" t="s">
        <v>144</v>
      </c>
      <c r="B98" s="31" t="s">
        <v>191</v>
      </c>
      <c r="C98" s="1" t="s">
        <v>44</v>
      </c>
      <c r="D98">
        <v>1</v>
      </c>
      <c r="E98">
        <v>1</v>
      </c>
    </row>
    <row r="99" spans="1:5" ht="15.75" customHeight="1">
      <c r="A99" s="31" t="s">
        <v>199</v>
      </c>
      <c r="B99" s="31" t="s">
        <v>183</v>
      </c>
      <c r="C99" s="1" t="s">
        <v>47</v>
      </c>
      <c r="D99">
        <v>1</v>
      </c>
      <c r="E99">
        <v>1</v>
      </c>
    </row>
    <row r="100" spans="1:5" ht="15.75" customHeight="1">
      <c r="A100" s="31" t="s">
        <v>145</v>
      </c>
      <c r="B100" s="31" t="s">
        <v>151</v>
      </c>
      <c r="C100" s="1" t="s">
        <v>88</v>
      </c>
      <c r="D100">
        <v>1</v>
      </c>
      <c r="E100">
        <v>1</v>
      </c>
    </row>
    <row r="101" spans="1:5" ht="15.75" customHeight="1">
      <c r="A101" s="31" t="s">
        <v>145</v>
      </c>
      <c r="B101" s="31" t="s">
        <v>147</v>
      </c>
      <c r="C101" s="1" t="s">
        <v>66</v>
      </c>
      <c r="D101">
        <v>1</v>
      </c>
      <c r="E101">
        <v>1</v>
      </c>
    </row>
    <row r="102" spans="1:5" ht="15.75" customHeight="1">
      <c r="A102" s="31" t="s">
        <v>143</v>
      </c>
      <c r="B102" s="31" t="s">
        <v>193</v>
      </c>
      <c r="C102" s="1" t="s">
        <v>0</v>
      </c>
      <c r="D102">
        <v>1</v>
      </c>
      <c r="E102">
        <v>1</v>
      </c>
    </row>
    <row r="103" spans="1:5" ht="15.75" customHeight="1">
      <c r="A103" s="31" t="s">
        <v>143</v>
      </c>
      <c r="B103" s="31" t="s">
        <v>193</v>
      </c>
      <c r="C103" s="1" t="s">
        <v>23</v>
      </c>
      <c r="D103">
        <v>1</v>
      </c>
      <c r="E103">
        <v>1</v>
      </c>
    </row>
    <row r="104" spans="1:5" ht="15.75" customHeight="1">
      <c r="A104" s="31" t="s">
        <v>163</v>
      </c>
      <c r="B104" s="31" t="s">
        <v>140</v>
      </c>
      <c r="C104" s="1" t="s">
        <v>161</v>
      </c>
      <c r="D104">
        <v>2</v>
      </c>
      <c r="E104">
        <v>1</v>
      </c>
    </row>
    <row r="105" spans="1:5" ht="15.75" customHeight="1">
      <c r="A105" s="31" t="s">
        <v>163</v>
      </c>
      <c r="B105" s="31" t="s">
        <v>159</v>
      </c>
      <c r="C105" s="1" t="s">
        <v>110</v>
      </c>
      <c r="D105">
        <v>1</v>
      </c>
      <c r="E105">
        <v>1</v>
      </c>
    </row>
    <row r="106" spans="1:5" ht="15.75" customHeight="1">
      <c r="A106" s="31" t="s">
        <v>163</v>
      </c>
      <c r="B106" s="31" t="s">
        <v>158</v>
      </c>
      <c r="C106" s="1" t="s">
        <v>109</v>
      </c>
      <c r="D106">
        <v>2</v>
      </c>
      <c r="E106">
        <v>1</v>
      </c>
    </row>
    <row r="107" spans="1:5" ht="15.75" customHeight="1">
      <c r="A107" s="31" t="s">
        <v>163</v>
      </c>
      <c r="B107" s="31" t="s">
        <v>190</v>
      </c>
      <c r="C107" s="1" t="s">
        <v>108</v>
      </c>
      <c r="D107">
        <v>2</v>
      </c>
      <c r="E107">
        <v>1</v>
      </c>
    </row>
    <row r="108" spans="1:5" ht="15.75" customHeight="1">
      <c r="A108" s="31" t="s">
        <v>163</v>
      </c>
      <c r="B108" s="31" t="s">
        <v>190</v>
      </c>
      <c r="C108" s="1" t="s">
        <v>114</v>
      </c>
      <c r="D108">
        <v>1</v>
      </c>
      <c r="E108">
        <v>1</v>
      </c>
    </row>
    <row r="109" spans="1:5" ht="15.75" customHeight="1">
      <c r="A109" s="31" t="s">
        <v>163</v>
      </c>
      <c r="B109" s="31" t="s">
        <v>190</v>
      </c>
      <c r="C109" s="1" t="s">
        <v>112</v>
      </c>
      <c r="D109">
        <v>1</v>
      </c>
      <c r="E109">
        <v>1</v>
      </c>
    </row>
    <row r="110" spans="1:5" ht="15.75" customHeight="1">
      <c r="A110" s="31" t="s">
        <v>163</v>
      </c>
      <c r="B110" s="31" t="s">
        <v>157</v>
      </c>
      <c r="C110" s="1" t="s">
        <v>103</v>
      </c>
      <c r="D110">
        <v>1</v>
      </c>
      <c r="E110">
        <v>1</v>
      </c>
    </row>
    <row r="111" spans="1:5" ht="15.75" customHeight="1">
      <c r="A111" s="31" t="s">
        <v>163</v>
      </c>
      <c r="B111" s="31" t="s">
        <v>165</v>
      </c>
      <c r="C111" s="1" t="s">
        <v>113</v>
      </c>
      <c r="D111">
        <v>1</v>
      </c>
      <c r="E111">
        <v>1</v>
      </c>
    </row>
    <row r="112" spans="1:5" ht="15.75" customHeight="1">
      <c r="A112" s="31" t="s">
        <v>142</v>
      </c>
      <c r="B112" s="31" t="s">
        <v>152</v>
      </c>
      <c r="C112" s="1" t="s">
        <v>14</v>
      </c>
      <c r="D112">
        <v>1</v>
      </c>
      <c r="E112">
        <v>0</v>
      </c>
    </row>
    <row r="113" spans="1:5" ht="15.75" customHeight="1">
      <c r="A113" s="31" t="s">
        <v>142</v>
      </c>
      <c r="B113" s="31" t="s">
        <v>139</v>
      </c>
      <c r="C113" s="1" t="s">
        <v>39</v>
      </c>
      <c r="D113">
        <v>1</v>
      </c>
      <c r="E113">
        <v>0</v>
      </c>
    </row>
    <row r="114" spans="1:5" ht="15.75" customHeight="1">
      <c r="A114" s="31" t="s">
        <v>142</v>
      </c>
      <c r="B114" s="31" t="s">
        <v>139</v>
      </c>
      <c r="C114" s="1" t="s">
        <v>15</v>
      </c>
      <c r="D114">
        <v>1</v>
      </c>
      <c r="E114">
        <v>0</v>
      </c>
    </row>
    <row r="115" spans="1:5" ht="15.75" customHeight="1">
      <c r="A115" s="31" t="s">
        <v>142</v>
      </c>
      <c r="B115" s="31" t="s">
        <v>139</v>
      </c>
      <c r="C115" s="1" t="s">
        <v>6</v>
      </c>
      <c r="D115">
        <v>1</v>
      </c>
      <c r="E115">
        <v>0</v>
      </c>
    </row>
    <row r="116" spans="1:5" ht="15.75" customHeight="1">
      <c r="A116" s="31" t="s">
        <v>167</v>
      </c>
      <c r="B116" s="31" t="s">
        <v>164</v>
      </c>
      <c r="C116" s="1" t="s">
        <v>116</v>
      </c>
      <c r="D116">
        <v>1</v>
      </c>
      <c r="E116">
        <v>0</v>
      </c>
    </row>
    <row r="117" spans="1:5" ht="15.75" customHeight="1">
      <c r="A117" s="31" t="s">
        <v>167</v>
      </c>
      <c r="B117" s="31" t="s">
        <v>164</v>
      </c>
      <c r="C117" s="1" t="s">
        <v>115</v>
      </c>
      <c r="D117">
        <v>1</v>
      </c>
      <c r="E117">
        <v>0</v>
      </c>
    </row>
    <row r="118" spans="1:5" ht="15.75" customHeight="1">
      <c r="A118" s="31" t="s">
        <v>167</v>
      </c>
      <c r="B118" s="31" t="s">
        <v>166</v>
      </c>
      <c r="C118" s="1" t="s">
        <v>119</v>
      </c>
      <c r="D118">
        <v>1</v>
      </c>
      <c r="E118">
        <v>0</v>
      </c>
    </row>
    <row r="119" spans="1:5" ht="15.75" customHeight="1">
      <c r="A119" s="31" t="s">
        <v>144</v>
      </c>
      <c r="B119" s="31" t="s">
        <v>192</v>
      </c>
      <c r="C119" s="1" t="s">
        <v>61</v>
      </c>
      <c r="D119">
        <v>2</v>
      </c>
      <c r="E119">
        <v>0</v>
      </c>
    </row>
    <row r="120" spans="1:5" ht="15.75" customHeight="1">
      <c r="A120" s="31" t="s">
        <v>144</v>
      </c>
      <c r="B120" s="31" t="s">
        <v>192</v>
      </c>
      <c r="C120" s="1" t="s">
        <v>55</v>
      </c>
      <c r="D120">
        <v>1</v>
      </c>
      <c r="E120">
        <v>0</v>
      </c>
    </row>
    <row r="121" spans="1:5" ht="15.75" customHeight="1">
      <c r="A121" s="31" t="s">
        <v>202</v>
      </c>
      <c r="B121" s="31" t="s">
        <v>185</v>
      </c>
      <c r="C121" s="1" t="s">
        <v>53</v>
      </c>
      <c r="D121">
        <v>1</v>
      </c>
      <c r="E121">
        <v>0</v>
      </c>
    </row>
    <row r="122" spans="1:5" ht="15.75" customHeight="1">
      <c r="A122" s="31" t="s">
        <v>145</v>
      </c>
      <c r="B122" s="31" t="s">
        <v>148</v>
      </c>
      <c r="C122" s="1" t="s">
        <v>94</v>
      </c>
      <c r="D122">
        <v>3</v>
      </c>
      <c r="E122">
        <v>0</v>
      </c>
    </row>
    <row r="123" spans="1:5" ht="15.75" customHeight="1">
      <c r="A123" s="31" t="s">
        <v>145</v>
      </c>
      <c r="B123" s="31" t="s">
        <v>148</v>
      </c>
      <c r="C123" s="1" t="s">
        <v>79</v>
      </c>
      <c r="D123">
        <v>1</v>
      </c>
      <c r="E123">
        <v>0</v>
      </c>
    </row>
    <row r="124" spans="1:5" ht="15.75" customHeight="1">
      <c r="A124" s="31" t="s">
        <v>145</v>
      </c>
      <c r="B124" s="31" t="s">
        <v>148</v>
      </c>
      <c r="C124" s="1" t="s">
        <v>78</v>
      </c>
      <c r="D124">
        <v>1</v>
      </c>
      <c r="E124">
        <v>0</v>
      </c>
    </row>
    <row r="125" spans="1:5" ht="15.75" customHeight="1">
      <c r="A125" s="31" t="s">
        <v>145</v>
      </c>
      <c r="B125" s="31" t="s">
        <v>148</v>
      </c>
      <c r="C125" s="1" t="s">
        <v>70</v>
      </c>
      <c r="D125">
        <v>1</v>
      </c>
      <c r="E125">
        <v>0</v>
      </c>
    </row>
    <row r="126" spans="1:5" ht="15.75" customHeight="1">
      <c r="A126" s="31" t="s">
        <v>145</v>
      </c>
      <c r="B126" s="31" t="s">
        <v>148</v>
      </c>
      <c r="C126" s="1" t="s">
        <v>81</v>
      </c>
      <c r="D126">
        <v>1</v>
      </c>
      <c r="E126">
        <v>0</v>
      </c>
    </row>
    <row r="127" spans="1:5" ht="15.75" customHeight="1">
      <c r="A127" s="31" t="s">
        <v>145</v>
      </c>
      <c r="B127" s="31" t="s">
        <v>148</v>
      </c>
      <c r="C127" s="1" t="s">
        <v>80</v>
      </c>
      <c r="D127">
        <v>1</v>
      </c>
      <c r="E127">
        <v>0</v>
      </c>
    </row>
    <row r="128" spans="1:5" ht="15.75" customHeight="1">
      <c r="A128" s="31" t="s">
        <v>145</v>
      </c>
      <c r="B128" s="31" t="s">
        <v>150</v>
      </c>
      <c r="C128" s="1" t="s">
        <v>85</v>
      </c>
      <c r="D128">
        <v>1</v>
      </c>
      <c r="E128">
        <v>0</v>
      </c>
    </row>
    <row r="129" spans="1:5" ht="15.75" customHeight="1">
      <c r="A129" s="31" t="s">
        <v>145</v>
      </c>
      <c r="B129" s="31" t="s">
        <v>151</v>
      </c>
      <c r="C129" s="1" t="s">
        <v>87</v>
      </c>
      <c r="D129">
        <v>1</v>
      </c>
      <c r="E129">
        <v>0</v>
      </c>
    </row>
    <row r="130" spans="1:5" ht="15.75" customHeight="1">
      <c r="A130" s="31" t="s">
        <v>145</v>
      </c>
      <c r="B130" s="31" t="s">
        <v>146</v>
      </c>
      <c r="C130" s="1" t="s">
        <v>64</v>
      </c>
      <c r="D130">
        <v>1</v>
      </c>
      <c r="E130">
        <v>0</v>
      </c>
    </row>
    <row r="131" spans="1:5" ht="15.75" customHeight="1">
      <c r="A131" s="31" t="s">
        <v>145</v>
      </c>
      <c r="B131" s="31" t="s">
        <v>146</v>
      </c>
      <c r="C131" s="1" t="s">
        <v>63</v>
      </c>
      <c r="D131">
        <v>1</v>
      </c>
      <c r="E131">
        <v>0</v>
      </c>
    </row>
    <row r="132" spans="1:5" ht="15.75" customHeight="1">
      <c r="A132" s="31" t="s">
        <v>143</v>
      </c>
      <c r="B132" s="31" t="s">
        <v>176</v>
      </c>
      <c r="C132" s="1" t="s">
        <v>21</v>
      </c>
      <c r="D132">
        <v>1</v>
      </c>
      <c r="E132">
        <v>0</v>
      </c>
    </row>
    <row r="133" spans="1:5" ht="15.75" customHeight="1">
      <c r="A133" s="31" t="s">
        <v>143</v>
      </c>
      <c r="B133" s="31" t="s">
        <v>176</v>
      </c>
      <c r="C133" s="1" t="s">
        <v>30</v>
      </c>
      <c r="D133">
        <v>1</v>
      </c>
      <c r="E133">
        <v>0</v>
      </c>
    </row>
    <row r="134" spans="1:5" ht="15.75" customHeight="1">
      <c r="A134" s="31" t="s">
        <v>143</v>
      </c>
      <c r="B134" s="31" t="s">
        <v>178</v>
      </c>
      <c r="C134" s="1" t="s">
        <v>35</v>
      </c>
      <c r="D134">
        <v>1</v>
      </c>
      <c r="E134">
        <v>0</v>
      </c>
    </row>
    <row r="135" spans="1:5" ht="15.75" customHeight="1">
      <c r="A135" s="31" t="s">
        <v>143</v>
      </c>
      <c r="B135" s="31" t="s">
        <v>178</v>
      </c>
      <c r="C135" s="1" t="s">
        <v>37</v>
      </c>
      <c r="D135">
        <v>1</v>
      </c>
      <c r="E135">
        <v>0</v>
      </c>
    </row>
    <row r="136" spans="1:5" ht="15.75" customHeight="1">
      <c r="A136" s="31" t="s">
        <v>143</v>
      </c>
      <c r="B136" s="31" t="s">
        <v>178</v>
      </c>
      <c r="C136" s="1" t="s">
        <v>34</v>
      </c>
      <c r="D136">
        <v>1</v>
      </c>
      <c r="E136">
        <v>0</v>
      </c>
    </row>
    <row r="137" spans="1:5" ht="15.75" customHeight="1">
      <c r="A137" s="31" t="s">
        <v>143</v>
      </c>
      <c r="B137" s="31" t="s">
        <v>179</v>
      </c>
      <c r="C137" s="1" t="s">
        <v>38</v>
      </c>
      <c r="D137">
        <v>1</v>
      </c>
      <c r="E137">
        <v>0</v>
      </c>
    </row>
    <row r="138" spans="1:5" ht="15.75" customHeight="1">
      <c r="A138" s="31" t="s">
        <v>143</v>
      </c>
      <c r="B138" s="31" t="s">
        <v>180</v>
      </c>
      <c r="C138" s="1" t="s">
        <v>36</v>
      </c>
      <c r="D138">
        <v>2</v>
      </c>
      <c r="E138">
        <v>0</v>
      </c>
    </row>
    <row r="139" spans="1:5" ht="15.75" customHeight="1">
      <c r="A139" s="31" t="s">
        <v>143</v>
      </c>
      <c r="B139" s="31" t="s">
        <v>189</v>
      </c>
      <c r="C139" s="1" t="s">
        <v>19</v>
      </c>
      <c r="D139">
        <v>1</v>
      </c>
      <c r="E139">
        <v>0</v>
      </c>
    </row>
    <row r="140" spans="1:5" ht="15.75" customHeight="1">
      <c r="A140" s="31" t="s">
        <v>163</v>
      </c>
      <c r="B140" s="31" t="s">
        <v>154</v>
      </c>
      <c r="C140" s="1" t="s">
        <v>95</v>
      </c>
      <c r="D140">
        <v>1</v>
      </c>
      <c r="E140">
        <v>0</v>
      </c>
    </row>
    <row r="141" spans="1:5" ht="15.75" customHeight="1">
      <c r="A141" s="31" t="s">
        <v>163</v>
      </c>
      <c r="B141" s="31" t="s">
        <v>156</v>
      </c>
      <c r="C141" s="1" t="s">
        <v>99</v>
      </c>
      <c r="D141">
        <v>1</v>
      </c>
      <c r="E141">
        <v>0</v>
      </c>
    </row>
    <row r="142" spans="1:5" ht="15.75" customHeight="1">
      <c r="A142" s="31" t="s">
        <v>163</v>
      </c>
      <c r="B142" s="31" t="s">
        <v>157</v>
      </c>
      <c r="C142" s="1" t="s">
        <v>101</v>
      </c>
      <c r="D142">
        <v>3</v>
      </c>
      <c r="E142">
        <v>0</v>
      </c>
    </row>
    <row r="143" spans="1:5" ht="15.75" customHeight="1">
      <c r="A143" s="31" t="s">
        <v>163</v>
      </c>
      <c r="B143" s="31" t="s">
        <v>157</v>
      </c>
      <c r="C143" s="1" t="s">
        <v>105</v>
      </c>
      <c r="D143">
        <v>1</v>
      </c>
      <c r="E143">
        <v>0</v>
      </c>
    </row>
    <row r="144" spans="1:5" ht="15.75" customHeight="1">
      <c r="A144" s="31" t="s">
        <v>197</v>
      </c>
      <c r="D144">
        <f>SUBTOTAL(109,Table1[Submissions])</f>
        <v>255</v>
      </c>
      <c r="E144">
        <f>SUBTOTAL(109,Table1[Votes])</f>
        <v>598</v>
      </c>
    </row>
  </sheetData>
  <sheetProtection password="EA78" sheet="1" objects="1" scenarios="1" sort="0" autoFilter="0" pivotTables="0"/>
  <mergeCells count="5">
    <mergeCell ref="G18:J18"/>
    <mergeCell ref="G32:I32"/>
    <mergeCell ref="A1:E1"/>
    <mergeCell ref="G1:J1"/>
    <mergeCell ref="G2:J16"/>
  </mergeCells>
  <pageMargins left="0.75" right="0.75" top="1" bottom="1" header="0.5" footer="0.5"/>
  <pageSetup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Workshop Input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 Howe</cp:lastModifiedBy>
  <dcterms:created xsi:type="dcterms:W3CDTF">2015-05-13T22:56:40Z</dcterms:created>
  <dcterms:modified xsi:type="dcterms:W3CDTF">2015-05-14T15:30:05Z</dcterms:modified>
</cp:coreProperties>
</file>